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0515" windowHeight="8250" activeTab="1"/>
  </bookViews>
  <sheets>
    <sheet name="1-7" sheetId="6" r:id="rId1"/>
    <sheet name="8-9" sheetId="3" r:id="rId2"/>
    <sheet name="10" sheetId="4" r:id="rId3"/>
    <sheet name="11" sheetId="5" r:id="rId4"/>
  </sheets>
  <definedNames>
    <definedName name="_xlnm.Print_Area" localSheetId="2">'10'!$A$1:$D$12</definedName>
    <definedName name="_xlnm.Print_Area" localSheetId="3">'11'!$A$1:$G$158</definedName>
    <definedName name="_xlnm.Print_Area" localSheetId="0">'1-7'!$A$1:$M$31</definedName>
  </definedNames>
  <calcPr calcId="125725"/>
</workbook>
</file>

<file path=xl/calcChain.xml><?xml version="1.0" encoding="utf-8"?>
<calcChain xmlns="http://schemas.openxmlformats.org/spreadsheetml/2006/main">
  <c r="E33" i="3"/>
  <c r="I24"/>
  <c r="I25"/>
  <c r="I27"/>
  <c r="I28"/>
  <c r="I30"/>
  <c r="I31"/>
  <c r="I32"/>
  <c r="I26"/>
  <c r="I29"/>
  <c r="I33" s="1"/>
  <c r="I23"/>
  <c r="B7" i="4"/>
  <c r="D7" s="1"/>
  <c r="E145" i="5"/>
  <c r="E149" s="1"/>
  <c r="G149" s="1"/>
  <c r="G147"/>
  <c r="E136"/>
  <c r="E127"/>
  <c r="E131" s="1"/>
  <c r="G131" s="1"/>
  <c r="E118"/>
  <c r="E122" s="1"/>
  <c r="G122" s="1"/>
  <c r="G138"/>
  <c r="E140"/>
  <c r="G140" s="1"/>
  <c r="G129"/>
  <c r="G120"/>
  <c r="E109"/>
  <c r="E113" s="1"/>
  <c r="G113" s="1"/>
  <c r="E100"/>
  <c r="E104" s="1"/>
  <c r="G104" s="1"/>
  <c r="E91"/>
  <c r="G111"/>
  <c r="G102"/>
  <c r="E82"/>
  <c r="E86" s="1"/>
  <c r="G86" s="1"/>
  <c r="E73"/>
  <c r="E77" s="1"/>
  <c r="G77" s="1"/>
  <c r="G93"/>
  <c r="E95"/>
  <c r="G95" s="1"/>
  <c r="G84"/>
  <c r="E64"/>
  <c r="G75"/>
  <c r="G66"/>
  <c r="E68"/>
  <c r="G68" s="1"/>
  <c r="E55"/>
  <c r="E59" s="1"/>
  <c r="G59" s="1"/>
  <c r="E46"/>
  <c r="E50" s="1"/>
  <c r="G50" s="1"/>
  <c r="E37"/>
  <c r="E28"/>
  <c r="E32" s="1"/>
  <c r="G32" s="1"/>
  <c r="E19"/>
  <c r="E23" s="1"/>
  <c r="G23" s="1"/>
  <c r="E10"/>
  <c r="I19" i="3"/>
  <c r="I18"/>
  <c r="G57" i="5"/>
  <c r="G55"/>
  <c r="G48"/>
  <c r="G46"/>
  <c r="E41"/>
  <c r="G41" s="1"/>
  <c r="G39"/>
  <c r="G37"/>
  <c r="G30"/>
  <c r="G28"/>
  <c r="G25"/>
  <c r="G21"/>
  <c r="G19"/>
  <c r="I20" i="3"/>
  <c r="I21"/>
  <c r="I22"/>
  <c r="I17"/>
  <c r="B12" i="4" l="1"/>
  <c r="G145" i="5"/>
  <c r="G136"/>
  <c r="G127"/>
  <c r="G118"/>
  <c r="G109"/>
  <c r="G100"/>
  <c r="G91"/>
  <c r="G82"/>
  <c r="G73"/>
  <c r="G64"/>
  <c r="E14"/>
  <c r="B6" i="4"/>
  <c r="D6" s="1"/>
  <c r="G14" i="5" l="1"/>
  <c r="G12"/>
  <c r="G10"/>
  <c r="D12" i="4" l="1"/>
</calcChain>
</file>

<file path=xl/sharedStrings.xml><?xml version="1.0" encoding="utf-8"?>
<sst xmlns="http://schemas.openxmlformats.org/spreadsheetml/2006/main" count="436" uniqueCount="183">
  <si>
    <t>№ з/п</t>
  </si>
  <si>
    <t>Завдання</t>
  </si>
  <si>
    <t>Загальний фонд</t>
  </si>
  <si>
    <t>Спеціальний фонд</t>
  </si>
  <si>
    <t>Усього</t>
  </si>
  <si>
    <t xml:space="preserve"> Напрями використання бюджетних коштів</t>
  </si>
  <si>
    <t>грн.</t>
  </si>
  <si>
    <t>Найменування місцевої / регіональної програми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</si>
  <si>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</si>
  <si>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</si>
  <si>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</si>
  <si>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</si>
  <si>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</si>
  <si>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</si>
  <si>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Керівник установи головного розпорядника</t>
  </si>
  <si>
    <t>бюджетних коштів</t>
  </si>
  <si>
    <t>  </t>
  </si>
  <si>
    <t>__________</t>
  </si>
  <si>
    <t>(підпис)</t>
  </si>
  <si>
    <t>(ініціали та прізвище)</t>
  </si>
  <si>
    <t>ПОГОДЖЕНО:</t>
  </si>
  <si>
    <t>М.М.Бакшеєв</t>
  </si>
  <si>
    <t>Всього</t>
  </si>
  <si>
    <t>№ п/п</t>
  </si>
  <si>
    <t>од.</t>
  </si>
  <si>
    <t>тис.грн.</t>
  </si>
  <si>
    <t>Кошторис</t>
  </si>
  <si>
    <t>Співвідношення суми відсотків до показника продукту</t>
  </si>
  <si>
    <t>якості</t>
  </si>
  <si>
    <t>%</t>
  </si>
  <si>
    <t>Розрах.</t>
  </si>
  <si>
    <t>8. Завдання бюджетної програми: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</si>
  <si>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(грн)
</t>
  </si>
  <si>
    <t>10. Перелік місцевих / регіональних програм, що виконуються у складі бюджетної програми:</t>
  </si>
  <si>
    <t xml:space="preserve">11. Результативні показники бюджетної програми: </t>
  </si>
  <si>
    <t>Начальник фінансового управління</t>
  </si>
  <si>
    <t>Здійснення комплексу організаційно-технічних заходів, які забезпечать досягнення мети Програми та дозволять досіягти бажаного результату, що полягає в розміщенні в центральній частині міста громадської вбиральні, її стале утримання та експлуатація</t>
  </si>
  <si>
    <t>Обслуговування Першої громадської вбиральні</t>
  </si>
  <si>
    <t>Програма по обслуговуванню "Першої громадської вбиральні" Рішення 53 сесії 7 скликання Первомайської міської ради № 1090-53/7 від 20.12.2018 р.</t>
  </si>
  <si>
    <t>Завдання 1. Обслуговування Першої громадської вбиральні</t>
  </si>
  <si>
    <t>Обсяг видатків на виконання заходів з реалізації  програми</t>
  </si>
  <si>
    <t>Кількість заходів з реалізації програми</t>
  </si>
  <si>
    <t>Середній обсяг витрат на виконання одного заходу</t>
  </si>
  <si>
    <t>договір, кошторис</t>
  </si>
  <si>
    <t>Рівень виконання заходів Програми</t>
  </si>
  <si>
    <t>Утримання зовнішнього освітлення</t>
  </si>
  <si>
    <t>Підмітання території, покіс трави ручними газонокосарками (послуги з прибирання та підмітання вулиць)</t>
  </si>
  <si>
    <t>Навантаження та вивезення сміття, очищення урн від сміття (утилізація сміття та поводження зі сміттям)</t>
  </si>
  <si>
    <t>Очистка тротуарів від снігу механізованим способом (послуги з прибирання снігу)</t>
  </si>
  <si>
    <t>Очистка тротуарів від льоду механізованим способом, посипання піщано-сольовою сумішшю (послуги з прибирання льоду)</t>
  </si>
  <si>
    <r>
      <rPr>
        <sz val="12"/>
        <color theme="1"/>
        <rFont val="Times New Roman"/>
        <family val="1"/>
        <charset val="204"/>
      </rPr>
      <t xml:space="preserve">Обсяг видатків </t>
    </r>
    <r>
      <rPr>
        <b/>
        <sz val="12"/>
        <color theme="1"/>
        <rFont val="Times New Roman"/>
        <family val="1"/>
        <charset val="204"/>
      </rPr>
      <t xml:space="preserve"> </t>
    </r>
  </si>
  <si>
    <t>кВт</t>
  </si>
  <si>
    <t>Середня вартість 1 кВт</t>
  </si>
  <si>
    <t>грн.  </t>
  </si>
  <si>
    <t xml:space="preserve"> розрахунок співвідношення обсягу видатків до показника продукту</t>
  </si>
  <si>
    <t>Питома вага обсягу запланованого споживання електроенергії до необхідної</t>
  </si>
  <si>
    <t> Обсяг видатків</t>
  </si>
  <si>
    <t>кошторис </t>
  </si>
  <si>
    <t>Обсяг видатків</t>
  </si>
  <si>
    <t>кошторис до договору від КП «Жилсервіс»</t>
  </si>
  <si>
    <t>Площа, що підлягає прибиранню та підмітанню</t>
  </si>
  <si>
    <t>Середні витрати на прибирання 1 м2 території</t>
  </si>
  <si>
    <t>розрахунок співвідношення обсягу видатків до показника продукту</t>
  </si>
  <si>
    <t>Питома вага площі, яку планується прибирати, до площі, яка потребує прибирання</t>
  </si>
  <si>
    <t> %</t>
  </si>
  <si>
    <t> 100</t>
  </si>
  <si>
    <t>Кількість послуг по утилізації сміття та поводження зі сміттям</t>
  </si>
  <si>
    <t xml:space="preserve">од </t>
  </si>
  <si>
    <t>Середні витрати на здійснення 1 послуги</t>
  </si>
  <si>
    <t>кошторис</t>
  </si>
  <si>
    <t>Площа, що потребує очищення від снігу</t>
  </si>
  <si>
    <t>м2</t>
  </si>
  <si>
    <t>Питома вага площі, що потребує очищення від снігу, до необхідної</t>
  </si>
  <si>
    <t>Площа, що потребує очищення від льоду</t>
  </si>
  <si>
    <t>Середня вартість очищення від льоду 1 м2</t>
  </si>
  <si>
    <t>Питома вага площі, що потребує очищення від льоду до необхідної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</si>
  <si>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</si>
  <si>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</si>
  <si>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>бюджетної програми місцевого бюджету на 2020 рік</t>
  </si>
  <si>
    <t xml:space="preserve">1. </t>
  </si>
  <si>
    <t>  0200000</t>
  </si>
  <si>
    <t>Виконавчий комітет Первомайської міської ради Харківської області</t>
  </si>
  <si>
    <t>04396986</t>
  </si>
  <si>
    <t xml:space="preserve">(код Програмної класифікації видатків та кредитування місцевого бюджету)
</t>
  </si>
  <si>
    <t>(найменування головного розпорядника коштів місцевого бюджету)</t>
  </si>
  <si>
    <t>(код за ЄДРПОУ)</t>
  </si>
  <si>
    <t xml:space="preserve">2. </t>
  </si>
  <si>
    <t>0210000</t>
  </si>
  <si>
    <t>(код Програмної класифікації видатків та кредитування місцевого бюджету)</t>
  </si>
  <si>
    <t>(найменування відповідального виконавця)</t>
  </si>
  <si>
    <t xml:space="preserve">3.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</si>
  <si>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</si>
  <si>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</si>
  <si>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</si>
  <si>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</si>
  <si>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</si>
  <si>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</si>
  <si>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</si>
  <si>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</si>
  <si>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№</t>
  </si>
  <si>
    <t>Ціль державної політики</t>
  </si>
  <si>
    <t>1.</t>
  </si>
  <si>
    <t>7.</t>
  </si>
  <si>
    <t>Організація благоустрою населених пунктів</t>
  </si>
  <si>
    <t>0216030</t>
  </si>
  <si>
    <t>6030</t>
  </si>
  <si>
    <t>0620</t>
  </si>
  <si>
    <r>
      <t xml:space="preserve">Підстави для виконання бюджетної програми </t>
    </r>
    <r>
      <rPr>
        <sz val="8"/>
        <color rgb="FF000000"/>
        <rFont val="Times New Roman"/>
        <family val="1"/>
        <charset val="204"/>
      </rPr>
      <t xml:space="preserve"> (Бюджетний кодекс України, Наказ Мінфіна від 02.08.2010 р. № 805 «Про затвердження основних підходів до впровадження програмно-цільового методу складання та виклнання місцевих бюджетів», Наказ Мінфіна від 26.08.2014 р. № 836 «Про деякі питання запровадження програмно-цільового методу складання та виконання місцевих бюджетів», ЗУ «Про державний бюджет на 2020 рік», ЗУ «Про місцеве самоврядування в Україні») Рішення про місцевий бюджет міста Первомайський на 2020 рік № 1393-67/7 від 19.12.2019 р.,   Програма по обслуговуванню "Першої громадської вбиральні" в місті Первомайський на 2019-2020 роки Рішення 53 сесії 7 скликання Первомайської міської ради № 1090-53/7 від 20.12.2018 р. "Про затвердження Програми по обслуговуванню "Першої громадської вбиральні" в м. Первомайський на 2019-2020 роки"</t>
    </r>
  </si>
  <si>
    <t>Очистка від снігу механізованим способом (послуги з прибирання снігу)</t>
  </si>
  <si>
    <t>Придбання солі</t>
  </si>
  <si>
    <t>Придбання піску</t>
  </si>
  <si>
    <t>Електроенергія зовнішнього освітлення</t>
  </si>
  <si>
    <t>Забезпечення сприятливих умов для співіснування людей та тварин</t>
  </si>
  <si>
    <t>Поховання невідомих, безрідних громадян</t>
  </si>
  <si>
    <t>Заміна лавок на головній площі міста біля ПК "Хімік"</t>
  </si>
  <si>
    <t>Майданчик паркових інсталяцій біля ПК "Хімік"</t>
  </si>
  <si>
    <t>Сучасне освітлення скверу, встановлення вуличних ліхтарів на сонячних батареях</t>
  </si>
  <si>
    <t>Видалення аварійних та фаутних дерев (послуги з озеленення території та утримання зелених насаджень</t>
  </si>
  <si>
    <t>Забезпечення благоустрою кладовищ (прибирання кладовища)</t>
  </si>
  <si>
    <t xml:space="preserve">Програма економічного і соціального розвитку м.Первомайський на 2020 рік.  </t>
  </si>
  <si>
    <t>2.</t>
  </si>
  <si>
    <t>3.</t>
  </si>
  <si>
    <t xml:space="preserve">Завдання 3. Видалення аварійних фаутних дерев (послуги з озеленення територій та утримання зелених насаджень)  </t>
  </si>
  <si>
    <t xml:space="preserve">Завдання 2.Підмітання території, покіс трави ручними газонокосарками (послуги з прибирання та підмітання вулиць)  </t>
  </si>
  <si>
    <t>грн. </t>
  </si>
  <si>
    <t>Кількість дерев, які планується видалити</t>
  </si>
  <si>
    <t>шт</t>
  </si>
  <si>
    <t>Середні витрати на видалення 1 дерева</t>
  </si>
  <si>
    <t>Питома вага дерев, які планується видалити до необхідної їх кількості</t>
  </si>
  <si>
    <t>Завдання 4. Навантаження та вивезення сміття, очищення урн від сміття (утилізація сміття та поводження зі сміттям)</t>
  </si>
  <si>
    <t>Питома вага послуг з утилізації сміття та поводження з ним, що надаються, до необхідної кількості</t>
  </si>
  <si>
    <t>Завдання 6. Очистка тротуарів від снігу механізованим способом  (послуги з прибирання снігу)</t>
  </si>
  <si>
    <t>Завдання 7. Придбання солі</t>
  </si>
  <si>
    <t xml:space="preserve">Тонн </t>
  </si>
  <si>
    <t>Тонаж солі, що потребує придбати, для посипання тротуарів</t>
  </si>
  <si>
    <t>Середня вартість тонажу солі</t>
  </si>
  <si>
    <t>Питома вага солі, що потребує очищення від снігу, до необхідної</t>
  </si>
  <si>
    <t>Тоннаж піску, що потребує придбати, для посипання тротуарів</t>
  </si>
  <si>
    <t>Середня вартість тоннажу піску</t>
  </si>
  <si>
    <t>Питома вага піску, що потребує придбати</t>
  </si>
  <si>
    <t xml:space="preserve">Завдання 8. Придбання піску </t>
  </si>
  <si>
    <t>Завдання 9. Забезпечення благоустрою кладовищ (прибирання кладовища)</t>
  </si>
  <si>
    <t>Площа кладовища, благоустрій якої планується здійснювати</t>
  </si>
  <si>
    <t>Середні витрати на благоустрій 1 м2 кладовища</t>
  </si>
  <si>
    <t>Питома вага площі кладовища, благоустрій якої планується здійснювати, у загальній площі кладовища</t>
  </si>
  <si>
    <t>Завдання 10.  Утримання зовнішнього освітлення</t>
  </si>
  <si>
    <t>Метраж зовнішнього освітлення, що утримується</t>
  </si>
  <si>
    <t>м.п.</t>
  </si>
  <si>
    <t>Середні витрати на утримання 1 м.п. зовнішнього освітлення</t>
  </si>
  <si>
    <t xml:space="preserve">Питома вага метражу зовнішнього освітлення, що потребує утримання до необхідного метражу </t>
  </si>
  <si>
    <t>Завдання 11.  Електроенергія зовнішнього освітлення</t>
  </si>
  <si>
    <t xml:space="preserve">Обсяг споживання електроенегії за рік </t>
  </si>
  <si>
    <t>розрахунки АК "Харківобленерго" за 2019 рік</t>
  </si>
  <si>
    <t>Кількість безпритульних тварин, яких планується стерилізувати та утриманувати в притулку</t>
  </si>
  <si>
    <t>ос</t>
  </si>
  <si>
    <t xml:space="preserve">Середні витрати на стерилізацію та утримання однієї тварини </t>
  </si>
  <si>
    <t xml:space="preserve">Питома вага стерилізованих тварин до таких, що потребують стерилізації </t>
  </si>
  <si>
    <t>Завдання 5. Очистка тротуарів від льоду механізованим способом, посипання піщано-сольовою сумішшю (послуги з прибирання льоду)</t>
  </si>
  <si>
    <t xml:space="preserve">Завдання 12.  Забезпечення сприятливих умов для співіснування людей та тварин </t>
  </si>
  <si>
    <t>Завдання 13. Поховання невідомих, безрідних громадян</t>
  </si>
  <si>
    <t xml:space="preserve">розрахунки </t>
  </si>
  <si>
    <t>Кількість заявок на поховання безрідних</t>
  </si>
  <si>
    <t>Середні витрати на поховання одного безрідного</t>
  </si>
  <si>
    <t xml:space="preserve">Питома вага виконаних заявок на поховання безрідних до тих, які надійшли </t>
  </si>
  <si>
    <t>Завдання 14.  Заміна лавок на головній площі міста біля ПК "Хімік"</t>
  </si>
  <si>
    <t>Кількість лавок, що планується придбати</t>
  </si>
  <si>
    <t xml:space="preserve">шт </t>
  </si>
  <si>
    <t>Середні витрати  1 лавки</t>
  </si>
  <si>
    <t>Питома вага лавок, що планується придбати</t>
  </si>
  <si>
    <t>Завдання 15.  Майданчик паркових інсталяцій біля ПК "Хімік"</t>
  </si>
  <si>
    <t>Кількість паркових інсталяцій та системи відео спостереження, що планується придбати</t>
  </si>
  <si>
    <t>розрахунки</t>
  </si>
  <si>
    <t>Середні витрати паркових інсталяцій та відеоспостереження</t>
  </si>
  <si>
    <t>Питома вага паркових інсталяцій та відеоспостереження, що планується придбати</t>
  </si>
  <si>
    <t>Завдання 16.  Сучасне освітлення скверу, встановлення вуличних ліхтарів на сонячних батареях</t>
  </si>
  <si>
    <t>Кількість вуличних ліхтарів, що планується придбати</t>
  </si>
  <si>
    <t>Середні витрати на придбання вуличних ліхтарів</t>
  </si>
  <si>
    <t>Питома вага вуличних ліхтарів на сонячних батареях</t>
  </si>
  <si>
    <t>Забезпечення населення міста необхідними санітарно-гігієнічними вимогами та створення належних умов перебування мешканців та гостей міста в центрі міста</t>
  </si>
  <si>
    <t>Мета бюджетної програми:  Покращення санітарного стану міста, його туристичної привабливості та комфорту мешканців в першу чергу осіб з обмеженими можливостями</t>
  </si>
  <si>
    <t>А.П.Корєнєва</t>
  </si>
  <si>
    <t>ЗАТВЕРДЖЕНО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міського голови від 16.03.2020р. №  42</t>
  </si>
  <si>
    <t>Обсяг бюджетних призначень / бюджетних асигнувань – 902 000 гривень, у тому числі загального фонду – 902 000 гривень та спеціального фонду – 0 гривень.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</si>
</sst>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2" fillId="2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1" fillId="0" borderId="0" xfId="0" applyFont="1" applyBorder="1" applyAlignment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/>
    <xf numFmtId="0" fontId="14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49" fontId="14" fillId="0" borderId="16" xfId="0" applyNumberFormat="1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3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2" xfId="0" applyFont="1" applyFill="1" applyBorder="1"/>
    <xf numFmtId="0" fontId="2" fillId="2" borderId="15" xfId="0" applyFont="1" applyFill="1" applyBorder="1"/>
    <xf numFmtId="165" fontId="1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ont="1" applyFill="1"/>
    <xf numFmtId="0" fontId="6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ont="1" applyFill="1" applyBorder="1"/>
    <xf numFmtId="166" fontId="1" fillId="2" borderId="2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justify" vertical="center" wrapText="1"/>
    </xf>
    <xf numFmtId="1" fontId="1" fillId="2" borderId="5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1" fontId="1" fillId="2" borderId="2" xfId="0" applyNumberFormat="1" applyFont="1" applyFill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vertical="top" wrapText="1"/>
    </xf>
    <xf numFmtId="0" fontId="15" fillId="0" borderId="16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/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wrapText="1"/>
    </xf>
    <xf numFmtId="0" fontId="13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4" fillId="2" borderId="16" xfId="0" applyFont="1" applyFill="1" applyBorder="1" applyAlignment="1">
      <alignment vertical="center" wrapText="1"/>
    </xf>
    <xf numFmtId="0" fontId="14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wrapText="1"/>
    </xf>
    <xf numFmtId="49" fontId="15" fillId="0" borderId="0" xfId="0" applyNumberFormat="1" applyFont="1" applyBorder="1" applyAlignment="1">
      <alignment horizontal="center" wrapText="1"/>
    </xf>
    <xf numFmtId="0" fontId="16" fillId="0" borderId="13" xfId="0" applyFont="1" applyBorder="1" applyAlignment="1">
      <alignment vertical="top" wrapText="1"/>
    </xf>
    <xf numFmtId="49" fontId="14" fillId="2" borderId="16" xfId="0" applyNumberFormat="1" applyFont="1" applyFill="1" applyBorder="1" applyAlignment="1">
      <alignment horizontal="left" vertical="top" wrapText="1"/>
    </xf>
    <xf numFmtId="0" fontId="14" fillId="0" borderId="16" xfId="0" applyFont="1" applyBorder="1" applyAlignment="1">
      <alignment vertical="top" wrapText="1"/>
    </xf>
    <xf numFmtId="0" fontId="11" fillId="0" borderId="16" xfId="0" applyFont="1" applyBorder="1" applyAlignment="1"/>
    <xf numFmtId="49" fontId="15" fillId="0" borderId="16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3" fontId="1" fillId="0" borderId="8" xfId="0" applyNumberFormat="1" applyFont="1" applyBorder="1" applyAlignment="1">
      <alignment horizontal="center" vertical="top" wrapText="1"/>
    </xf>
    <xf numFmtId="3" fontId="1" fillId="0" borderId="9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3" fontId="1" fillId="0" borderId="13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0" xfId="0" applyNumberFormat="1" applyFont="1" applyBorder="1" applyAlignment="1">
      <alignment horizontal="center" vertical="top" wrapText="1"/>
    </xf>
    <xf numFmtId="3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18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right" wrapText="1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top" wrapText="1"/>
    </xf>
    <xf numFmtId="3" fontId="1" fillId="2" borderId="9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opLeftCell="A4" zoomScaleNormal="100" workbookViewId="0">
      <selection activeCell="B27" sqref="B27:M27"/>
    </sheetView>
  </sheetViews>
  <sheetFormatPr defaultRowHeight="18.75"/>
  <cols>
    <col min="1" max="1" width="5.140625" style="56" customWidth="1"/>
    <col min="2" max="2" width="17.28515625" style="56" customWidth="1"/>
    <col min="3" max="3" width="20.7109375" style="56" customWidth="1"/>
    <col min="4" max="4" width="16.140625" style="56" customWidth="1"/>
    <col min="5" max="5" width="14.42578125" style="56" customWidth="1"/>
    <col min="6" max="6" width="20.140625" style="56" customWidth="1"/>
    <col min="7" max="7" width="19.42578125" style="56" customWidth="1"/>
    <col min="8" max="8" width="21.7109375" style="56" customWidth="1"/>
    <col min="9" max="9" width="14.28515625" style="56" customWidth="1"/>
    <col min="10" max="16384" width="9.140625" style="56"/>
  </cols>
  <sheetData>
    <row r="1" spans="1:12">
      <c r="A1" s="55"/>
      <c r="B1" s="55"/>
      <c r="C1" s="55"/>
      <c r="D1" s="55"/>
      <c r="E1" s="55"/>
      <c r="F1" s="119"/>
      <c r="G1" s="120"/>
      <c r="H1" s="106" t="s">
        <v>76</v>
      </c>
      <c r="I1" s="106"/>
      <c r="J1" s="106"/>
      <c r="K1" s="106"/>
      <c r="L1" s="106"/>
    </row>
    <row r="2" spans="1:12">
      <c r="A2" s="55"/>
      <c r="B2" s="55"/>
      <c r="C2" s="55"/>
      <c r="D2" s="55"/>
      <c r="E2" s="55"/>
      <c r="F2" s="120"/>
      <c r="G2" s="120"/>
      <c r="H2" s="106"/>
      <c r="I2" s="106"/>
      <c r="J2" s="106"/>
      <c r="K2" s="106"/>
      <c r="L2" s="106"/>
    </row>
    <row r="3" spans="1:12">
      <c r="A3" s="55"/>
      <c r="B3" s="55"/>
      <c r="C3" s="55"/>
      <c r="D3" s="55"/>
      <c r="E3" s="55"/>
      <c r="F3" s="120"/>
      <c r="G3" s="120"/>
      <c r="H3" s="106"/>
      <c r="I3" s="106"/>
      <c r="J3" s="106"/>
      <c r="K3" s="106"/>
      <c r="L3" s="106"/>
    </row>
    <row r="4" spans="1:12">
      <c r="A4" s="57"/>
      <c r="B4" s="55"/>
      <c r="C4" s="55"/>
      <c r="D4" s="55"/>
      <c r="E4" s="58"/>
      <c r="F4" s="59"/>
      <c r="G4" s="121" t="s">
        <v>181</v>
      </c>
      <c r="H4" s="106"/>
      <c r="I4" s="106"/>
      <c r="J4" s="106"/>
      <c r="K4" s="106"/>
      <c r="L4" s="106"/>
    </row>
    <row r="5" spans="1:12">
      <c r="A5" s="57"/>
      <c r="B5" s="55"/>
      <c r="C5" s="55"/>
      <c r="D5" s="55"/>
      <c r="E5" s="60"/>
      <c r="F5" s="60"/>
      <c r="G5" s="106"/>
      <c r="H5" s="106"/>
      <c r="I5" s="106"/>
      <c r="J5" s="106"/>
      <c r="K5" s="106"/>
      <c r="L5" s="106"/>
    </row>
    <row r="6" spans="1:12" hidden="1">
      <c r="A6" s="57"/>
      <c r="B6" s="57"/>
      <c r="C6" s="55"/>
      <c r="D6" s="55"/>
      <c r="E6" s="61"/>
      <c r="F6" s="61"/>
      <c r="G6" s="106"/>
      <c r="H6" s="106"/>
      <c r="I6" s="106"/>
      <c r="J6" s="106"/>
      <c r="K6" s="106"/>
      <c r="L6" s="106"/>
    </row>
    <row r="7" spans="1:12" hidden="1">
      <c r="A7" s="57"/>
      <c r="B7" s="55"/>
      <c r="C7" s="55"/>
      <c r="D7" s="55"/>
      <c r="E7" s="62"/>
      <c r="F7" s="62"/>
      <c r="G7" s="106"/>
      <c r="H7" s="106"/>
      <c r="I7" s="106"/>
      <c r="J7" s="106"/>
      <c r="K7" s="106"/>
      <c r="L7" s="106"/>
    </row>
    <row r="8" spans="1:12" ht="24" hidden="1" customHeight="1">
      <c r="A8" s="57"/>
      <c r="B8" s="57"/>
      <c r="C8" s="55"/>
      <c r="D8" s="55"/>
      <c r="E8" s="61"/>
      <c r="F8" s="61"/>
      <c r="G8" s="106"/>
      <c r="H8" s="106"/>
      <c r="I8" s="106"/>
      <c r="J8" s="106"/>
      <c r="K8" s="106"/>
      <c r="L8" s="106"/>
    </row>
    <row r="9" spans="1:12">
      <c r="A9" s="57"/>
      <c r="B9" s="55"/>
      <c r="C9" s="55"/>
      <c r="D9" s="55"/>
      <c r="E9" s="122"/>
      <c r="F9" s="122"/>
      <c r="G9" s="122"/>
    </row>
    <row r="10" spans="1:12" hidden="1">
      <c r="A10" s="57"/>
      <c r="B10" s="55"/>
      <c r="C10" s="55"/>
      <c r="D10" s="55"/>
      <c r="E10" s="112"/>
      <c r="F10" s="112"/>
      <c r="G10" s="112"/>
    </row>
    <row r="11" spans="1:12" hidden="1">
      <c r="A11" s="55"/>
      <c r="B11" s="55"/>
      <c r="C11" s="55"/>
      <c r="D11" s="55"/>
      <c r="E11" s="55"/>
      <c r="F11" s="55"/>
      <c r="G11" s="55"/>
    </row>
    <row r="12" spans="1:12" hidden="1">
      <c r="A12" s="55"/>
      <c r="B12" s="55"/>
      <c r="C12" s="55"/>
      <c r="D12" s="55"/>
      <c r="E12" s="55"/>
      <c r="F12" s="55"/>
      <c r="G12" s="55"/>
    </row>
    <row r="13" spans="1:12">
      <c r="A13" s="123" t="s">
        <v>77</v>
      </c>
      <c r="B13" s="123"/>
      <c r="C13" s="123"/>
      <c r="D13" s="123"/>
      <c r="E13" s="123"/>
      <c r="F13" s="123"/>
      <c r="G13" s="123"/>
      <c r="H13" s="107"/>
      <c r="I13" s="107"/>
      <c r="J13" s="107"/>
      <c r="K13" s="107"/>
      <c r="L13" s="107"/>
    </row>
    <row r="14" spans="1:12">
      <c r="A14" s="123" t="s">
        <v>78</v>
      </c>
      <c r="B14" s="123"/>
      <c r="C14" s="123"/>
      <c r="D14" s="123"/>
      <c r="E14" s="123"/>
      <c r="F14" s="123"/>
      <c r="G14" s="123"/>
      <c r="H14" s="107"/>
      <c r="I14" s="107"/>
      <c r="J14" s="107"/>
      <c r="K14" s="107"/>
      <c r="L14" s="107"/>
    </row>
    <row r="15" spans="1:12">
      <c r="A15" s="55"/>
      <c r="B15" s="55"/>
      <c r="C15" s="55"/>
      <c r="D15" s="55"/>
      <c r="E15" s="55"/>
      <c r="F15" s="55"/>
      <c r="G15" s="55"/>
      <c r="J15" s="63"/>
      <c r="K15" s="63"/>
      <c r="L15" s="63"/>
    </row>
    <row r="16" spans="1:12">
      <c r="A16" s="64" t="s">
        <v>79</v>
      </c>
      <c r="B16" s="124" t="s">
        <v>80</v>
      </c>
      <c r="C16" s="124"/>
      <c r="D16" s="125" t="s">
        <v>81</v>
      </c>
      <c r="E16" s="125"/>
      <c r="F16" s="126"/>
      <c r="G16" s="126"/>
      <c r="H16" s="126"/>
      <c r="I16" s="126"/>
      <c r="J16" s="127" t="s">
        <v>82</v>
      </c>
      <c r="K16" s="127"/>
      <c r="L16" s="127"/>
    </row>
    <row r="17" spans="1:14" ht="22.5" customHeight="1">
      <c r="A17" s="103" t="s">
        <v>83</v>
      </c>
      <c r="B17" s="103"/>
      <c r="C17" s="103"/>
      <c r="D17" s="103" t="s">
        <v>84</v>
      </c>
      <c r="E17" s="103"/>
      <c r="F17" s="128"/>
      <c r="G17" s="104"/>
      <c r="H17" s="104"/>
      <c r="I17" s="104"/>
      <c r="J17" s="103" t="s">
        <v>85</v>
      </c>
      <c r="K17" s="103"/>
      <c r="L17" s="103"/>
    </row>
    <row r="18" spans="1:14">
      <c r="A18" s="65" t="s">
        <v>86</v>
      </c>
      <c r="B18" s="129" t="s">
        <v>87</v>
      </c>
      <c r="C18" s="129"/>
      <c r="D18" s="130" t="s">
        <v>81</v>
      </c>
      <c r="E18" s="131"/>
      <c r="F18" s="131"/>
      <c r="G18" s="131"/>
      <c r="H18" s="131"/>
      <c r="I18" s="131"/>
      <c r="J18" s="132" t="s">
        <v>82</v>
      </c>
      <c r="K18" s="132"/>
      <c r="L18" s="132"/>
    </row>
    <row r="19" spans="1:14" ht="25.5" customHeight="1">
      <c r="A19" s="103" t="s">
        <v>88</v>
      </c>
      <c r="B19" s="103"/>
      <c r="C19" s="103"/>
      <c r="D19" s="103" t="s">
        <v>89</v>
      </c>
      <c r="E19" s="103"/>
      <c r="F19" s="104"/>
      <c r="G19" s="104"/>
      <c r="H19" s="104"/>
      <c r="I19" s="104"/>
      <c r="J19" s="105" t="s">
        <v>85</v>
      </c>
      <c r="K19" s="105"/>
      <c r="L19" s="105"/>
    </row>
    <row r="20" spans="1:14" ht="21.75" customHeight="1">
      <c r="A20" s="66" t="s">
        <v>90</v>
      </c>
      <c r="B20" s="67" t="s">
        <v>104</v>
      </c>
      <c r="C20" s="67" t="s">
        <v>105</v>
      </c>
      <c r="D20" s="67" t="s">
        <v>106</v>
      </c>
      <c r="E20" s="108" t="s">
        <v>103</v>
      </c>
      <c r="F20" s="109"/>
      <c r="G20" s="109"/>
      <c r="H20" s="109"/>
      <c r="I20" s="109"/>
      <c r="J20" s="110">
        <v>20206100000</v>
      </c>
      <c r="K20" s="110"/>
      <c r="L20" s="110"/>
    </row>
    <row r="21" spans="1:14" ht="49.5" customHeight="1">
      <c r="A21" s="55"/>
      <c r="B21" s="53" t="s">
        <v>88</v>
      </c>
      <c r="C21" s="54" t="s">
        <v>91</v>
      </c>
      <c r="D21" s="74" t="s">
        <v>92</v>
      </c>
      <c r="E21" s="103" t="s">
        <v>93</v>
      </c>
      <c r="F21" s="103"/>
      <c r="G21" s="104"/>
      <c r="H21" s="104"/>
      <c r="I21" s="104"/>
      <c r="J21" s="103" t="s">
        <v>94</v>
      </c>
      <c r="K21" s="111"/>
      <c r="L21" s="111"/>
    </row>
    <row r="22" spans="1:14" ht="23.25" customHeight="1">
      <c r="A22" s="68" t="s">
        <v>95</v>
      </c>
      <c r="B22" s="112" t="s">
        <v>182</v>
      </c>
      <c r="C22" s="112"/>
      <c r="D22" s="112"/>
      <c r="E22" s="112"/>
      <c r="F22" s="112"/>
      <c r="G22" s="112"/>
      <c r="H22" s="107"/>
      <c r="I22" s="107"/>
      <c r="J22" s="107"/>
      <c r="K22" s="107"/>
      <c r="L22" s="107"/>
      <c r="M22" s="113"/>
    </row>
    <row r="23" spans="1:14" ht="54" customHeight="1">
      <c r="A23" s="68" t="s">
        <v>96</v>
      </c>
      <c r="B23" s="112" t="s">
        <v>107</v>
      </c>
      <c r="C23" s="112"/>
      <c r="D23" s="112"/>
      <c r="E23" s="112"/>
      <c r="F23" s="112"/>
      <c r="G23" s="112"/>
      <c r="H23" s="107"/>
      <c r="I23" s="107"/>
      <c r="J23" s="107"/>
      <c r="K23" s="107"/>
      <c r="L23" s="107"/>
      <c r="M23" s="113"/>
    </row>
    <row r="24" spans="1:14">
      <c r="A24" s="68" t="s">
        <v>97</v>
      </c>
      <c r="B24" s="112" t="s">
        <v>98</v>
      </c>
      <c r="C24" s="112"/>
      <c r="D24" s="112"/>
      <c r="E24" s="112"/>
      <c r="F24" s="112"/>
      <c r="G24" s="112"/>
    </row>
    <row r="25" spans="1:14">
      <c r="A25" s="69"/>
      <c r="B25" s="55"/>
      <c r="C25" s="55"/>
      <c r="D25" s="55"/>
      <c r="E25" s="55"/>
      <c r="F25" s="55"/>
      <c r="G25" s="55"/>
    </row>
    <row r="26" spans="1:14">
      <c r="A26" s="70" t="s">
        <v>99</v>
      </c>
      <c r="B26" s="114" t="s">
        <v>100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59"/>
    </row>
    <row r="27" spans="1:14" ht="36.75" customHeight="1">
      <c r="A27" s="70" t="s">
        <v>101</v>
      </c>
      <c r="B27" s="116" t="s">
        <v>178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71"/>
    </row>
    <row r="28" spans="1:14" hidden="1">
      <c r="A28" s="72"/>
      <c r="B28" s="118"/>
      <c r="C28" s="118"/>
      <c r="D28" s="118"/>
      <c r="E28" s="118"/>
      <c r="F28" s="118"/>
      <c r="G28" s="118"/>
    </row>
    <row r="29" spans="1:14" hidden="1">
      <c r="A29" s="72"/>
      <c r="B29" s="114"/>
      <c r="C29" s="114"/>
      <c r="D29" s="114"/>
      <c r="E29" s="114"/>
      <c r="F29" s="114"/>
      <c r="G29" s="114"/>
    </row>
    <row r="30" spans="1:14">
      <c r="A30" s="69"/>
      <c r="B30" s="55"/>
      <c r="C30" s="55"/>
      <c r="D30" s="55"/>
      <c r="E30" s="55"/>
      <c r="F30" s="55"/>
      <c r="G30" s="55"/>
    </row>
    <row r="31" spans="1:14" ht="32.25" customHeight="1">
      <c r="A31" s="73" t="s">
        <v>102</v>
      </c>
      <c r="B31" s="106" t="s">
        <v>179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</row>
  </sheetData>
  <mergeCells count="31">
    <mergeCell ref="A17:C17"/>
    <mergeCell ref="D17:I17"/>
    <mergeCell ref="J17:L17"/>
    <mergeCell ref="B18:C18"/>
    <mergeCell ref="D18:I18"/>
    <mergeCell ref="J18:L18"/>
    <mergeCell ref="A13:L13"/>
    <mergeCell ref="A14:L14"/>
    <mergeCell ref="B16:C16"/>
    <mergeCell ref="D16:I16"/>
    <mergeCell ref="J16:L16"/>
    <mergeCell ref="F1:G3"/>
    <mergeCell ref="H1:L3"/>
    <mergeCell ref="G4:L8"/>
    <mergeCell ref="E9:G9"/>
    <mergeCell ref="E10:G10"/>
    <mergeCell ref="A19:C19"/>
    <mergeCell ref="D19:I19"/>
    <mergeCell ref="J19:L19"/>
    <mergeCell ref="B31:N31"/>
    <mergeCell ref="E20:I20"/>
    <mergeCell ref="J20:L20"/>
    <mergeCell ref="E21:I21"/>
    <mergeCell ref="J21:L21"/>
    <mergeCell ref="B22:M22"/>
    <mergeCell ref="B23:M23"/>
    <mergeCell ref="B24:G24"/>
    <mergeCell ref="B26:M26"/>
    <mergeCell ref="B27:M27"/>
    <mergeCell ref="B28:G28"/>
    <mergeCell ref="B29:G29"/>
  </mergeCells>
  <pageMargins left="0.7" right="0.7" top="0.75" bottom="0.75" header="0.3" footer="0.3"/>
  <pageSetup paperSize="9" scale="70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M34"/>
  <sheetViews>
    <sheetView tabSelected="1" zoomScaleNormal="100" workbookViewId="0">
      <selection activeCell="E34" sqref="E34:F34"/>
    </sheetView>
  </sheetViews>
  <sheetFormatPr defaultRowHeight="15.75"/>
  <cols>
    <col min="1" max="1" width="4.5703125" style="3" customWidth="1"/>
    <col min="2" max="2" width="2.28515625" style="3" customWidth="1"/>
    <col min="3" max="3" width="9.140625" style="3"/>
    <col min="4" max="4" width="35.140625" style="3" customWidth="1"/>
    <col min="5" max="5" width="9.140625" style="3"/>
    <col min="6" max="6" width="9" style="3" customWidth="1"/>
    <col min="7" max="7" width="9.140625" style="3"/>
    <col min="8" max="8" width="11.42578125" style="3" customWidth="1"/>
    <col min="9" max="9" width="7.7109375" style="3" customWidth="1"/>
    <col min="10" max="10" width="5.7109375" style="3" customWidth="1"/>
    <col min="11" max="16384" width="9.140625" style="3"/>
  </cols>
  <sheetData>
    <row r="2" spans="1:13" ht="15.75" customHeight="1">
      <c r="A2" s="141" t="s">
        <v>31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4" spans="1:13" ht="15.75" customHeight="1">
      <c r="A4" s="142" t="s">
        <v>0</v>
      </c>
      <c r="B4" s="143"/>
      <c r="C4" s="148" t="s">
        <v>1</v>
      </c>
      <c r="D4" s="148"/>
      <c r="E4" s="148"/>
      <c r="F4" s="148"/>
      <c r="G4" s="148"/>
      <c r="H4" s="148"/>
      <c r="I4" s="148"/>
      <c r="J4" s="148"/>
      <c r="K4" s="147"/>
      <c r="L4" s="147"/>
      <c r="M4" s="147"/>
    </row>
    <row r="5" spans="1:13" ht="45.75" customHeight="1">
      <c r="A5" s="144">
        <v>1</v>
      </c>
      <c r="B5" s="145"/>
      <c r="C5" s="146" t="s">
        <v>36</v>
      </c>
      <c r="D5" s="146"/>
      <c r="E5" s="146"/>
      <c r="F5" s="146"/>
      <c r="G5" s="146"/>
      <c r="H5" s="146"/>
      <c r="I5" s="146"/>
      <c r="J5" s="146"/>
      <c r="K5" s="147"/>
      <c r="L5" s="147"/>
      <c r="M5" s="147"/>
    </row>
    <row r="6" spans="1:13" ht="21" hidden="1" customHeight="1">
      <c r="A6" s="144">
        <v>2</v>
      </c>
      <c r="B6" s="145"/>
      <c r="C6" s="146" t="s">
        <v>45</v>
      </c>
      <c r="D6" s="146"/>
      <c r="E6" s="146"/>
      <c r="F6" s="146"/>
      <c r="G6" s="146"/>
      <c r="H6" s="146"/>
      <c r="I6" s="146"/>
      <c r="J6" s="146"/>
      <c r="K6" s="147"/>
      <c r="L6" s="147"/>
      <c r="M6" s="147"/>
    </row>
    <row r="7" spans="1:13" ht="21.75" hidden="1" customHeight="1">
      <c r="A7" s="144">
        <v>3</v>
      </c>
      <c r="B7" s="145"/>
      <c r="C7" s="146" t="s">
        <v>46</v>
      </c>
      <c r="D7" s="146"/>
      <c r="E7" s="146"/>
      <c r="F7" s="146"/>
      <c r="G7" s="146"/>
      <c r="H7" s="146"/>
      <c r="I7" s="146"/>
      <c r="J7" s="146"/>
      <c r="K7" s="147"/>
      <c r="L7" s="147"/>
      <c r="M7" s="147"/>
    </row>
    <row r="8" spans="1:13" ht="23.25" hidden="1" customHeight="1">
      <c r="A8" s="144">
        <v>4</v>
      </c>
      <c r="B8" s="145"/>
      <c r="C8" s="146" t="s">
        <v>47</v>
      </c>
      <c r="D8" s="146"/>
      <c r="E8" s="146"/>
      <c r="F8" s="146"/>
      <c r="G8" s="146"/>
      <c r="H8" s="146"/>
      <c r="I8" s="146"/>
      <c r="J8" s="146"/>
      <c r="K8" s="147"/>
      <c r="L8" s="147"/>
      <c r="M8" s="147"/>
    </row>
    <row r="9" spans="1:13" ht="20.25" hidden="1" customHeight="1">
      <c r="A9" s="144">
        <v>5</v>
      </c>
      <c r="B9" s="145"/>
      <c r="C9" s="146" t="s">
        <v>48</v>
      </c>
      <c r="D9" s="146"/>
      <c r="E9" s="146"/>
      <c r="F9" s="146"/>
      <c r="G9" s="146"/>
      <c r="H9" s="146"/>
      <c r="I9" s="146"/>
      <c r="J9" s="146"/>
      <c r="K9" s="147"/>
      <c r="L9" s="147"/>
      <c r="M9" s="147"/>
    </row>
    <row r="10" spans="1:13" ht="24.75" hidden="1" customHeight="1">
      <c r="A10" s="144">
        <v>6</v>
      </c>
      <c r="B10" s="145"/>
      <c r="C10" s="146" t="s">
        <v>49</v>
      </c>
      <c r="D10" s="146"/>
      <c r="E10" s="146"/>
      <c r="F10" s="146"/>
      <c r="G10" s="146"/>
      <c r="H10" s="146"/>
      <c r="I10" s="146"/>
      <c r="J10" s="146"/>
      <c r="K10" s="147"/>
      <c r="L10" s="147"/>
      <c r="M10" s="147"/>
    </row>
    <row r="11" spans="1:13" ht="27" hidden="1" customHeight="1">
      <c r="A11" s="144">
        <v>1</v>
      </c>
      <c r="B11" s="145"/>
      <c r="C11" s="146"/>
      <c r="D11" s="146"/>
      <c r="E11" s="146"/>
      <c r="F11" s="146"/>
      <c r="G11" s="146"/>
      <c r="H11" s="146"/>
      <c r="I11" s="146"/>
      <c r="J11" s="146"/>
      <c r="K11" s="147"/>
      <c r="L11" s="147"/>
      <c r="M11" s="147"/>
    </row>
    <row r="13" spans="1:13" ht="29.25" customHeight="1">
      <c r="A13" s="141" t="s">
        <v>32</v>
      </c>
      <c r="B13" s="141"/>
      <c r="C13" s="141"/>
      <c r="D13" s="141"/>
      <c r="E13" s="141"/>
      <c r="F13" s="141"/>
      <c r="G13" s="141"/>
      <c r="H13" s="141"/>
      <c r="I13" s="141"/>
      <c r="J13" s="141"/>
    </row>
    <row r="15" spans="1:13" ht="41.25" customHeight="1">
      <c r="A15" s="137" t="s">
        <v>0</v>
      </c>
      <c r="B15" s="138"/>
      <c r="C15" s="137" t="s">
        <v>5</v>
      </c>
      <c r="D15" s="138"/>
      <c r="E15" s="137" t="s">
        <v>2</v>
      </c>
      <c r="F15" s="138"/>
      <c r="G15" s="137" t="s">
        <v>3</v>
      </c>
      <c r="H15" s="138"/>
      <c r="I15" s="133" t="s">
        <v>4</v>
      </c>
      <c r="J15" s="134"/>
    </row>
    <row r="16" spans="1:13">
      <c r="A16" s="137">
        <v>1</v>
      </c>
      <c r="B16" s="138"/>
      <c r="C16" s="137">
        <v>2</v>
      </c>
      <c r="D16" s="138"/>
      <c r="E16" s="137">
        <v>3</v>
      </c>
      <c r="F16" s="138"/>
      <c r="G16" s="137">
        <v>4</v>
      </c>
      <c r="H16" s="138"/>
      <c r="I16" s="133">
        <v>6</v>
      </c>
      <c r="J16" s="134"/>
    </row>
    <row r="17" spans="1:10" ht="33.75" customHeight="1">
      <c r="A17" s="137">
        <v>1</v>
      </c>
      <c r="B17" s="138"/>
      <c r="C17" s="155" t="s">
        <v>37</v>
      </c>
      <c r="D17" s="156"/>
      <c r="E17" s="139">
        <v>71400</v>
      </c>
      <c r="F17" s="140"/>
      <c r="G17" s="139"/>
      <c r="H17" s="140"/>
      <c r="I17" s="169">
        <f>E17</f>
        <v>71400</v>
      </c>
      <c r="J17" s="170"/>
    </row>
    <row r="18" spans="1:10" ht="47.25" customHeight="1">
      <c r="A18" s="137">
        <v>2</v>
      </c>
      <c r="B18" s="138"/>
      <c r="C18" s="155" t="s">
        <v>46</v>
      </c>
      <c r="D18" s="156"/>
      <c r="E18" s="139">
        <v>175500</v>
      </c>
      <c r="F18" s="140"/>
      <c r="G18" s="139"/>
      <c r="H18" s="140"/>
      <c r="I18" s="169">
        <f>E18</f>
        <v>175500</v>
      </c>
      <c r="J18" s="170"/>
    </row>
    <row r="19" spans="1:10" ht="47.25" customHeight="1">
      <c r="A19" s="137">
        <v>3</v>
      </c>
      <c r="B19" s="138"/>
      <c r="C19" s="155" t="s">
        <v>117</v>
      </c>
      <c r="D19" s="156"/>
      <c r="E19" s="139">
        <v>100000</v>
      </c>
      <c r="F19" s="140"/>
      <c r="G19" s="139"/>
      <c r="H19" s="157"/>
      <c r="I19" s="169">
        <f>E19</f>
        <v>100000</v>
      </c>
      <c r="J19" s="170"/>
    </row>
    <row r="20" spans="1:10" ht="45.75" customHeight="1">
      <c r="A20" s="137">
        <v>4</v>
      </c>
      <c r="B20" s="138"/>
      <c r="C20" s="155" t="s">
        <v>47</v>
      </c>
      <c r="D20" s="156"/>
      <c r="E20" s="139">
        <v>100000</v>
      </c>
      <c r="F20" s="140"/>
      <c r="G20" s="139"/>
      <c r="H20" s="140"/>
      <c r="I20" s="169">
        <f t="shared" ref="I20:I22" si="0">E20</f>
        <v>100000</v>
      </c>
      <c r="J20" s="170"/>
    </row>
    <row r="21" spans="1:10" ht="46.5" customHeight="1">
      <c r="A21" s="137">
        <v>5</v>
      </c>
      <c r="B21" s="138"/>
      <c r="C21" s="155" t="s">
        <v>49</v>
      </c>
      <c r="D21" s="156"/>
      <c r="E21" s="139">
        <v>56700</v>
      </c>
      <c r="F21" s="140"/>
      <c r="G21" s="139"/>
      <c r="H21" s="140"/>
      <c r="I21" s="169">
        <f t="shared" si="0"/>
        <v>56700</v>
      </c>
      <c r="J21" s="170"/>
    </row>
    <row r="22" spans="1:10" ht="32.25" customHeight="1">
      <c r="A22" s="137">
        <v>6</v>
      </c>
      <c r="B22" s="138"/>
      <c r="C22" s="155" t="s">
        <v>108</v>
      </c>
      <c r="D22" s="156"/>
      <c r="E22" s="139">
        <v>133400</v>
      </c>
      <c r="F22" s="140"/>
      <c r="G22" s="139"/>
      <c r="H22" s="140"/>
      <c r="I22" s="169">
        <f t="shared" si="0"/>
        <v>133400</v>
      </c>
      <c r="J22" s="170"/>
    </row>
    <row r="23" spans="1:10" ht="21.75" hidden="1" customHeight="1">
      <c r="A23" s="137">
        <v>7</v>
      </c>
      <c r="B23" s="138"/>
      <c r="C23" s="155" t="s">
        <v>109</v>
      </c>
      <c r="D23" s="156"/>
      <c r="E23" s="139">
        <v>168000</v>
      </c>
      <c r="F23" s="140"/>
      <c r="G23" s="139"/>
      <c r="H23" s="157"/>
      <c r="I23" s="169">
        <f t="shared" ref="I23:I32" si="1">E23</f>
        <v>168000</v>
      </c>
      <c r="J23" s="170"/>
    </row>
    <row r="24" spans="1:10" ht="24" hidden="1" customHeight="1">
      <c r="A24" s="137">
        <v>8</v>
      </c>
      <c r="B24" s="138"/>
      <c r="C24" s="155" t="s">
        <v>110</v>
      </c>
      <c r="D24" s="156"/>
      <c r="E24" s="139">
        <v>27800</v>
      </c>
      <c r="F24" s="140"/>
      <c r="G24" s="139"/>
      <c r="H24" s="157"/>
      <c r="I24" s="169">
        <f t="shared" si="1"/>
        <v>27800</v>
      </c>
      <c r="J24" s="170"/>
    </row>
    <row r="25" spans="1:10" ht="36.75" customHeight="1">
      <c r="A25" s="137">
        <v>7</v>
      </c>
      <c r="B25" s="138"/>
      <c r="C25" s="155" t="s">
        <v>118</v>
      </c>
      <c r="D25" s="156"/>
      <c r="E25" s="139">
        <v>75000</v>
      </c>
      <c r="F25" s="140"/>
      <c r="G25" s="139"/>
      <c r="H25" s="157"/>
      <c r="I25" s="169">
        <f t="shared" si="1"/>
        <v>75000</v>
      </c>
      <c r="J25" s="170"/>
    </row>
    <row r="26" spans="1:10" ht="23.25" customHeight="1">
      <c r="A26" s="137">
        <v>8</v>
      </c>
      <c r="B26" s="138"/>
      <c r="C26" s="155" t="s">
        <v>45</v>
      </c>
      <c r="D26" s="156"/>
      <c r="E26" s="139">
        <v>184000</v>
      </c>
      <c r="F26" s="140"/>
      <c r="G26" s="139"/>
      <c r="H26" s="157"/>
      <c r="I26" s="169">
        <f t="shared" si="1"/>
        <v>184000</v>
      </c>
      <c r="J26" s="170"/>
    </row>
    <row r="27" spans="1:10" ht="21.75" hidden="1" customHeight="1">
      <c r="A27" s="137">
        <v>11</v>
      </c>
      <c r="B27" s="138"/>
      <c r="C27" s="155" t="s">
        <v>111</v>
      </c>
      <c r="D27" s="156"/>
      <c r="E27" s="139">
        <v>500000</v>
      </c>
      <c r="F27" s="140"/>
      <c r="G27" s="139"/>
      <c r="H27" s="157"/>
      <c r="I27" s="169">
        <f t="shared" si="1"/>
        <v>500000</v>
      </c>
      <c r="J27" s="170"/>
    </row>
    <row r="28" spans="1:10" ht="35.25" hidden="1" customHeight="1">
      <c r="A28" s="137">
        <v>12</v>
      </c>
      <c r="B28" s="138"/>
      <c r="C28" s="155" t="s">
        <v>112</v>
      </c>
      <c r="D28" s="156"/>
      <c r="E28" s="139">
        <v>40000</v>
      </c>
      <c r="F28" s="140"/>
      <c r="G28" s="139"/>
      <c r="H28" s="157"/>
      <c r="I28" s="169">
        <f t="shared" si="1"/>
        <v>40000</v>
      </c>
      <c r="J28" s="170"/>
    </row>
    <row r="29" spans="1:10" ht="24.75" customHeight="1">
      <c r="A29" s="137">
        <v>9</v>
      </c>
      <c r="B29" s="138"/>
      <c r="C29" s="155" t="s">
        <v>113</v>
      </c>
      <c r="D29" s="156"/>
      <c r="E29" s="139">
        <v>6000</v>
      </c>
      <c r="F29" s="140"/>
      <c r="G29" s="139"/>
      <c r="H29" s="157"/>
      <c r="I29" s="169">
        <f t="shared" si="1"/>
        <v>6000</v>
      </c>
      <c r="J29" s="170"/>
    </row>
    <row r="30" spans="1:10" ht="37.5" hidden="1" customHeight="1">
      <c r="A30" s="137">
        <v>14</v>
      </c>
      <c r="B30" s="138"/>
      <c r="C30" s="155" t="s">
        <v>114</v>
      </c>
      <c r="D30" s="156"/>
      <c r="E30" s="139">
        <v>50000</v>
      </c>
      <c r="F30" s="140"/>
      <c r="G30" s="139"/>
      <c r="H30" s="157"/>
      <c r="I30" s="135">
        <f t="shared" si="1"/>
        <v>50000</v>
      </c>
      <c r="J30" s="136"/>
    </row>
    <row r="31" spans="1:10" ht="37.5" hidden="1" customHeight="1">
      <c r="A31" s="137">
        <v>15</v>
      </c>
      <c r="B31" s="138"/>
      <c r="C31" s="155" t="s">
        <v>115</v>
      </c>
      <c r="D31" s="156"/>
      <c r="E31" s="139">
        <v>50000</v>
      </c>
      <c r="F31" s="140"/>
      <c r="G31" s="139"/>
      <c r="H31" s="157"/>
      <c r="I31" s="135">
        <f t="shared" si="1"/>
        <v>50000</v>
      </c>
      <c r="J31" s="136"/>
    </row>
    <row r="32" spans="1:10" ht="39" hidden="1" customHeight="1">
      <c r="A32" s="137">
        <v>16</v>
      </c>
      <c r="B32" s="138"/>
      <c r="C32" s="155" t="s">
        <v>116</v>
      </c>
      <c r="D32" s="156"/>
      <c r="E32" s="139">
        <v>49548</v>
      </c>
      <c r="F32" s="140"/>
      <c r="G32" s="139"/>
      <c r="H32" s="157"/>
      <c r="I32" s="135">
        <f t="shared" si="1"/>
        <v>49548</v>
      </c>
      <c r="J32" s="136"/>
    </row>
    <row r="33" spans="1:10">
      <c r="A33" s="150"/>
      <c r="B33" s="151"/>
      <c r="C33" s="150" t="s">
        <v>22</v>
      </c>
      <c r="D33" s="151"/>
      <c r="E33" s="152">
        <f>E17+E18+E19+E20+E21+E22+E25+E26+E29</f>
        <v>902000</v>
      </c>
      <c r="F33" s="153"/>
      <c r="G33" s="152"/>
      <c r="H33" s="153"/>
      <c r="I33" s="135">
        <f>I17+I18+I19+I20+I21+I22+I25+I26+I29</f>
        <v>902000</v>
      </c>
      <c r="J33" s="136"/>
    </row>
    <row r="34" spans="1:10">
      <c r="A34" s="154"/>
      <c r="B34" s="154"/>
      <c r="C34" s="154"/>
      <c r="D34" s="154"/>
      <c r="E34" s="149"/>
      <c r="F34" s="149"/>
      <c r="G34" s="149"/>
      <c r="H34" s="149"/>
      <c r="I34" s="149"/>
      <c r="J34" s="149"/>
    </row>
  </sheetData>
  <mergeCells count="118">
    <mergeCell ref="A32:B32"/>
    <mergeCell ref="I29:J29"/>
    <mergeCell ref="I30:J30"/>
    <mergeCell ref="I31:J31"/>
    <mergeCell ref="I32:J32"/>
    <mergeCell ref="G29:H29"/>
    <mergeCell ref="G30:H30"/>
    <mergeCell ref="G31:H31"/>
    <mergeCell ref="G32:H32"/>
    <mergeCell ref="C32:D32"/>
    <mergeCell ref="E29:F29"/>
    <mergeCell ref="E30:F30"/>
    <mergeCell ref="E31:F31"/>
    <mergeCell ref="E32:F32"/>
    <mergeCell ref="A31:B31"/>
    <mergeCell ref="C29:D29"/>
    <mergeCell ref="C30:D30"/>
    <mergeCell ref="C31:D31"/>
    <mergeCell ref="A28:B28"/>
    <mergeCell ref="A29:B29"/>
    <mergeCell ref="A30:B30"/>
    <mergeCell ref="A26:B26"/>
    <mergeCell ref="C26:D26"/>
    <mergeCell ref="I28:J28"/>
    <mergeCell ref="C23:D23"/>
    <mergeCell ref="C24:D24"/>
    <mergeCell ref="C25:D25"/>
    <mergeCell ref="C27:D27"/>
    <mergeCell ref="C28:D28"/>
    <mergeCell ref="I23:J23"/>
    <mergeCell ref="I24:J24"/>
    <mergeCell ref="I25:J25"/>
    <mergeCell ref="I27:J27"/>
    <mergeCell ref="E28:F28"/>
    <mergeCell ref="G23:H23"/>
    <mergeCell ref="G24:H24"/>
    <mergeCell ref="G25:H25"/>
    <mergeCell ref="G27:H27"/>
    <mergeCell ref="G28:H28"/>
    <mergeCell ref="E23:F23"/>
    <mergeCell ref="E24:F24"/>
    <mergeCell ref="G26:H26"/>
    <mergeCell ref="I26:J26"/>
    <mergeCell ref="E21:F21"/>
    <mergeCell ref="A24:B24"/>
    <mergeCell ref="A25:B25"/>
    <mergeCell ref="A20:B20"/>
    <mergeCell ref="A18:B18"/>
    <mergeCell ref="A17:B17"/>
    <mergeCell ref="G22:H22"/>
    <mergeCell ref="I22:J22"/>
    <mergeCell ref="G19:H19"/>
    <mergeCell ref="I19:J19"/>
    <mergeCell ref="I21:J21"/>
    <mergeCell ref="A16:B16"/>
    <mergeCell ref="E25:F25"/>
    <mergeCell ref="E27:F27"/>
    <mergeCell ref="C20:D20"/>
    <mergeCell ref="E16:F16"/>
    <mergeCell ref="E17:F17"/>
    <mergeCell ref="E18:F18"/>
    <mergeCell ref="E20:F20"/>
    <mergeCell ref="A15:B15"/>
    <mergeCell ref="A22:B22"/>
    <mergeCell ref="C22:D22"/>
    <mergeCell ref="E22:F22"/>
    <mergeCell ref="A23:B23"/>
    <mergeCell ref="A21:B21"/>
    <mergeCell ref="C21:D21"/>
    <mergeCell ref="C19:D19"/>
    <mergeCell ref="A19:B19"/>
    <mergeCell ref="E19:F19"/>
    <mergeCell ref="C16:D16"/>
    <mergeCell ref="C17:D17"/>
    <mergeCell ref="C18:D18"/>
    <mergeCell ref="E26:F26"/>
    <mergeCell ref="A27:B27"/>
    <mergeCell ref="I34:J34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A2:K2"/>
    <mergeCell ref="A4:B4"/>
    <mergeCell ref="A5:B5"/>
    <mergeCell ref="A13:J13"/>
    <mergeCell ref="C15:D15"/>
    <mergeCell ref="C5:M5"/>
    <mergeCell ref="C4:M4"/>
    <mergeCell ref="A6:B6"/>
    <mergeCell ref="C6:M6"/>
    <mergeCell ref="A7:B7"/>
    <mergeCell ref="C7:M7"/>
    <mergeCell ref="A8:B8"/>
    <mergeCell ref="C8:M8"/>
    <mergeCell ref="A9:B9"/>
    <mergeCell ref="C9:M9"/>
    <mergeCell ref="A10:B10"/>
    <mergeCell ref="C10:M10"/>
    <mergeCell ref="A11:B11"/>
    <mergeCell ref="C11:M11"/>
    <mergeCell ref="I16:J16"/>
    <mergeCell ref="I17:J17"/>
    <mergeCell ref="I18:J18"/>
    <mergeCell ref="I20:J20"/>
    <mergeCell ref="I15:J15"/>
    <mergeCell ref="G15:H15"/>
    <mergeCell ref="E15:F15"/>
    <mergeCell ref="G21:H21"/>
    <mergeCell ref="G16:H16"/>
    <mergeCell ref="G17:H17"/>
    <mergeCell ref="G18:H18"/>
    <mergeCell ref="G20:H20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2"/>
  <sheetViews>
    <sheetView zoomScaleNormal="100" workbookViewId="0">
      <selection activeCell="A23" sqref="A23"/>
    </sheetView>
  </sheetViews>
  <sheetFormatPr defaultRowHeight="15"/>
  <cols>
    <col min="1" max="1" width="62.42578125" style="1" customWidth="1"/>
    <col min="2" max="2" width="21.5703125" style="1" customWidth="1"/>
    <col min="3" max="3" width="22.42578125" style="1" customWidth="1"/>
    <col min="4" max="4" width="13.5703125" style="1" customWidth="1"/>
    <col min="5" max="16384" width="9.140625" style="1"/>
  </cols>
  <sheetData>
    <row r="2" spans="1:14">
      <c r="A2" s="160" t="s">
        <v>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>
      <c r="A3" s="161" t="s">
        <v>6</v>
      </c>
      <c r="B3" s="161"/>
      <c r="C3" s="161"/>
      <c r="D3" s="161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33" customHeight="1">
      <c r="A4" s="2" t="s">
        <v>7</v>
      </c>
      <c r="B4" s="4" t="s">
        <v>2</v>
      </c>
      <c r="C4" s="4" t="s">
        <v>3</v>
      </c>
      <c r="D4" s="4" t="s">
        <v>4</v>
      </c>
    </row>
    <row r="5" spans="1:14" ht="15.75">
      <c r="A5" s="2">
        <v>1</v>
      </c>
      <c r="B5" s="5">
        <v>2</v>
      </c>
      <c r="C5" s="5">
        <v>3</v>
      </c>
      <c r="D5" s="5">
        <v>4</v>
      </c>
    </row>
    <row r="6" spans="1:14" ht="51.75" customHeight="1">
      <c r="A6" s="10" t="s">
        <v>38</v>
      </c>
      <c r="B6" s="50">
        <f>'8-9'!E17</f>
        <v>71400</v>
      </c>
      <c r="C6" s="51"/>
      <c r="D6" s="50">
        <f>B6</f>
        <v>71400</v>
      </c>
    </row>
    <row r="7" spans="1:14" ht="32.25" customHeight="1">
      <c r="A7" s="75" t="s">
        <v>119</v>
      </c>
      <c r="B7" s="50">
        <f>SUM('8-9'!E33:F33)-'10'!B6</f>
        <v>830600</v>
      </c>
      <c r="C7" s="51"/>
      <c r="D7" s="50">
        <f>B7</f>
        <v>830600</v>
      </c>
    </row>
    <row r="8" spans="1:14" ht="1.5" hidden="1" customHeight="1">
      <c r="A8" s="8"/>
      <c r="B8" s="50"/>
      <c r="C8" s="51"/>
      <c r="D8" s="51"/>
    </row>
    <row r="9" spans="1:14" ht="30.75" hidden="1" customHeight="1">
      <c r="A9" s="7"/>
      <c r="B9" s="50"/>
      <c r="C9" s="158"/>
      <c r="D9" s="159"/>
    </row>
    <row r="10" spans="1:14" ht="31.5" hidden="1" customHeight="1">
      <c r="A10" s="7"/>
      <c r="B10" s="50"/>
      <c r="C10" s="158"/>
      <c r="D10" s="159"/>
    </row>
    <row r="11" spans="1:14" ht="32.25" hidden="1" customHeight="1">
      <c r="A11" s="8"/>
      <c r="B11" s="52"/>
      <c r="C11" s="158"/>
      <c r="D11" s="159"/>
    </row>
    <row r="12" spans="1:14" ht="15.75">
      <c r="A12" s="9" t="s">
        <v>22</v>
      </c>
      <c r="B12" s="50">
        <f>B6+B7+B8</f>
        <v>902000</v>
      </c>
      <c r="C12" s="51"/>
      <c r="D12" s="51">
        <f>B12</f>
        <v>902000</v>
      </c>
    </row>
  </sheetData>
  <mergeCells count="5">
    <mergeCell ref="C11:D11"/>
    <mergeCell ref="C9:D9"/>
    <mergeCell ref="C10:D10"/>
    <mergeCell ref="A2:N2"/>
    <mergeCell ref="A3:D3"/>
  </mergeCells>
  <pageMargins left="0.7" right="0.7" top="0.75" bottom="0.75" header="0.3" footer="0.3"/>
  <pageSetup paperSize="9" scale="94" orientation="landscape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N165"/>
  <sheetViews>
    <sheetView topLeftCell="A144" zoomScaleNormal="100" workbookViewId="0">
      <selection activeCell="R178" sqref="R178"/>
    </sheetView>
  </sheetViews>
  <sheetFormatPr defaultRowHeight="15"/>
  <cols>
    <col min="1" max="1" width="9.140625" style="17"/>
    <col min="2" max="2" width="55.42578125" style="11" customWidth="1"/>
    <col min="3" max="3" width="12.42578125" style="11" customWidth="1"/>
    <col min="4" max="4" width="30.42578125" style="11" customWidth="1"/>
    <col min="5" max="5" width="13.140625" style="11" customWidth="1"/>
    <col min="6" max="6" width="14.28515625" style="11" customWidth="1"/>
    <col min="7" max="7" width="10.140625" style="11" customWidth="1"/>
    <col min="8" max="16384" width="9.140625" style="11"/>
  </cols>
  <sheetData>
    <row r="2" spans="1:14" ht="15.75">
      <c r="A2" s="166" t="s">
        <v>34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4" spans="1:14" s="84" customFormat="1" ht="31.5" customHeight="1">
      <c r="A4" s="163" t="s">
        <v>23</v>
      </c>
      <c r="B4" s="163" t="s">
        <v>8</v>
      </c>
      <c r="C4" s="163" t="s">
        <v>9</v>
      </c>
      <c r="D4" s="163" t="s">
        <v>10</v>
      </c>
      <c r="E4" s="163" t="s">
        <v>2</v>
      </c>
      <c r="F4" s="163" t="s">
        <v>3</v>
      </c>
      <c r="G4" s="163" t="s">
        <v>4</v>
      </c>
    </row>
    <row r="5" spans="1:14" s="84" customFormat="1">
      <c r="A5" s="164"/>
      <c r="B5" s="167"/>
      <c r="C5" s="167"/>
      <c r="D5" s="167"/>
      <c r="E5" s="167"/>
      <c r="F5" s="167"/>
      <c r="G5" s="167"/>
    </row>
    <row r="6" spans="1:14" s="84" customFormat="1">
      <c r="A6" s="165"/>
      <c r="B6" s="168"/>
      <c r="C6" s="168"/>
      <c r="D6" s="168"/>
      <c r="E6" s="168"/>
      <c r="F6" s="168"/>
      <c r="G6" s="168"/>
    </row>
    <row r="7" spans="1:14" s="84" customFormat="1" ht="15.75">
      <c r="A7" s="12">
        <v>1</v>
      </c>
      <c r="B7" s="13">
        <v>2</v>
      </c>
      <c r="C7" s="13">
        <v>3</v>
      </c>
      <c r="D7" s="13">
        <v>4</v>
      </c>
      <c r="E7" s="13">
        <v>5</v>
      </c>
      <c r="F7" s="12">
        <v>6</v>
      </c>
      <c r="G7" s="12">
        <v>7</v>
      </c>
    </row>
    <row r="8" spans="1:14" s="84" customFormat="1" ht="33.75" customHeight="1">
      <c r="A8" s="12"/>
      <c r="B8" s="85" t="s">
        <v>39</v>
      </c>
      <c r="C8" s="13"/>
      <c r="D8" s="13"/>
      <c r="E8" s="13"/>
      <c r="F8" s="12"/>
      <c r="G8" s="12"/>
    </row>
    <row r="9" spans="1:14" s="84" customFormat="1" ht="15.75">
      <c r="A9" s="12" t="s">
        <v>101</v>
      </c>
      <c r="B9" s="14" t="s">
        <v>11</v>
      </c>
      <c r="C9" s="13"/>
      <c r="D9" s="13"/>
      <c r="E9" s="13"/>
      <c r="F9" s="12"/>
      <c r="G9" s="12"/>
    </row>
    <row r="10" spans="1:14" s="84" customFormat="1" ht="29.25" customHeight="1">
      <c r="A10" s="35"/>
      <c r="B10" s="15" t="s">
        <v>40</v>
      </c>
      <c r="C10" s="13" t="s">
        <v>6</v>
      </c>
      <c r="D10" s="16" t="s">
        <v>26</v>
      </c>
      <c r="E10" s="89">
        <f>'8-9'!E17:F17</f>
        <v>71400</v>
      </c>
      <c r="F10" s="12"/>
      <c r="G10" s="89">
        <f>E10</f>
        <v>71400</v>
      </c>
    </row>
    <row r="11" spans="1:14" s="84" customFormat="1" ht="15.75">
      <c r="A11" s="12" t="s">
        <v>120</v>
      </c>
      <c r="B11" s="14" t="s">
        <v>12</v>
      </c>
      <c r="C11" s="12"/>
      <c r="D11" s="12"/>
      <c r="E11" s="12"/>
      <c r="F11" s="12"/>
      <c r="G11" s="12"/>
    </row>
    <row r="12" spans="1:14" s="84" customFormat="1" ht="16.5" customHeight="1">
      <c r="A12" s="12"/>
      <c r="B12" s="17" t="s">
        <v>41</v>
      </c>
      <c r="C12" s="13" t="s">
        <v>24</v>
      </c>
      <c r="D12" s="13" t="s">
        <v>43</v>
      </c>
      <c r="E12" s="12">
        <v>1</v>
      </c>
      <c r="F12" s="12"/>
      <c r="G12" s="12">
        <f>E12</f>
        <v>1</v>
      </c>
    </row>
    <row r="13" spans="1:14" s="84" customFormat="1" ht="15.75">
      <c r="A13" s="18" t="s">
        <v>121</v>
      </c>
      <c r="B13" s="19" t="s">
        <v>13</v>
      </c>
      <c r="C13" s="18"/>
      <c r="D13" s="18"/>
      <c r="E13" s="18"/>
      <c r="F13" s="18"/>
      <c r="G13" s="18"/>
    </row>
    <row r="14" spans="1:14" s="84" customFormat="1" ht="47.25">
      <c r="A14" s="43"/>
      <c r="B14" s="98" t="s">
        <v>42</v>
      </c>
      <c r="C14" s="13" t="s">
        <v>25</v>
      </c>
      <c r="D14" s="13" t="s">
        <v>27</v>
      </c>
      <c r="E14" s="89">
        <f>E10/E12</f>
        <v>71400</v>
      </c>
      <c r="F14" s="12"/>
      <c r="G14" s="89">
        <f>E14</f>
        <v>71400</v>
      </c>
    </row>
    <row r="15" spans="1:14" s="84" customFormat="1" ht="20.25" customHeight="1">
      <c r="A15" s="77" t="s">
        <v>95</v>
      </c>
      <c r="B15" s="96" t="s">
        <v>28</v>
      </c>
      <c r="C15" s="20"/>
      <c r="D15" s="20"/>
      <c r="E15" s="24"/>
      <c r="F15" s="24"/>
      <c r="G15" s="24"/>
    </row>
    <row r="16" spans="1:14" s="84" customFormat="1" ht="23.25" customHeight="1">
      <c r="A16" s="78"/>
      <c r="B16" s="99" t="s">
        <v>44</v>
      </c>
      <c r="C16" s="97" t="s">
        <v>29</v>
      </c>
      <c r="D16" s="13" t="s">
        <v>30</v>
      </c>
      <c r="E16" s="12">
        <v>100</v>
      </c>
      <c r="F16" s="24"/>
      <c r="G16" s="23">
        <v>100</v>
      </c>
    </row>
    <row r="17" spans="1:7" s="84" customFormat="1" ht="48.75" customHeight="1">
      <c r="A17" s="77"/>
      <c r="B17" s="21" t="s">
        <v>123</v>
      </c>
      <c r="C17" s="22"/>
      <c r="D17" s="22"/>
      <c r="E17" s="23"/>
      <c r="F17" s="24"/>
      <c r="G17" s="24"/>
    </row>
    <row r="18" spans="1:7" s="84" customFormat="1" ht="15" customHeight="1">
      <c r="A18" s="77" t="s">
        <v>101</v>
      </c>
      <c r="B18" s="14" t="s">
        <v>11</v>
      </c>
      <c r="C18" s="22"/>
      <c r="D18" s="22"/>
      <c r="E18" s="23"/>
      <c r="F18" s="24"/>
      <c r="G18" s="24"/>
    </row>
    <row r="19" spans="1:7" s="84" customFormat="1" ht="16.5" customHeight="1">
      <c r="A19" s="77"/>
      <c r="B19" s="25" t="s">
        <v>50</v>
      </c>
      <c r="C19" s="26" t="s">
        <v>6</v>
      </c>
      <c r="D19" s="26" t="s">
        <v>26</v>
      </c>
      <c r="E19" s="24">
        <f>'8-9'!E18</f>
        <v>175500</v>
      </c>
      <c r="F19" s="24"/>
      <c r="G19" s="24">
        <f>E19</f>
        <v>175500</v>
      </c>
    </row>
    <row r="20" spans="1:7" s="84" customFormat="1" ht="16.5" customHeight="1">
      <c r="A20" s="77" t="s">
        <v>120</v>
      </c>
      <c r="B20" s="14" t="s">
        <v>12</v>
      </c>
      <c r="C20" s="12"/>
      <c r="D20" s="12"/>
      <c r="E20" s="13"/>
      <c r="F20" s="24"/>
      <c r="G20" s="23"/>
    </row>
    <row r="21" spans="1:7" s="84" customFormat="1" ht="35.25" customHeight="1">
      <c r="A21" s="77"/>
      <c r="B21" s="27" t="s">
        <v>60</v>
      </c>
      <c r="C21" s="28" t="s">
        <v>71</v>
      </c>
      <c r="D21" s="28" t="s">
        <v>59</v>
      </c>
      <c r="E21" s="100">
        <v>173696</v>
      </c>
      <c r="F21" s="23"/>
      <c r="G21" s="23">
        <f>E21</f>
        <v>173696</v>
      </c>
    </row>
    <row r="22" spans="1:7" s="84" customFormat="1" ht="15.75" customHeight="1">
      <c r="A22" s="77" t="s">
        <v>121</v>
      </c>
      <c r="B22" s="25" t="s">
        <v>13</v>
      </c>
      <c r="C22" s="26"/>
      <c r="D22" s="26"/>
      <c r="E22" s="29"/>
      <c r="F22" s="24"/>
      <c r="G22" s="24"/>
    </row>
    <row r="23" spans="1:7" s="84" customFormat="1" ht="46.5" customHeight="1">
      <c r="A23" s="77"/>
      <c r="B23" s="27" t="s">
        <v>61</v>
      </c>
      <c r="C23" s="12" t="s">
        <v>53</v>
      </c>
      <c r="D23" s="30" t="s">
        <v>54</v>
      </c>
      <c r="E23" s="82">
        <f>SUM(E19/E21)</f>
        <v>1.0103859616801769</v>
      </c>
      <c r="F23" s="24"/>
      <c r="G23" s="24">
        <f>E23</f>
        <v>1.0103859616801769</v>
      </c>
    </row>
    <row r="24" spans="1:7" s="84" customFormat="1" ht="16.5" customHeight="1">
      <c r="A24" s="77" t="s">
        <v>95</v>
      </c>
      <c r="B24" s="14" t="s">
        <v>28</v>
      </c>
      <c r="C24" s="12"/>
      <c r="D24" s="12"/>
      <c r="E24" s="31"/>
      <c r="F24" s="24"/>
      <c r="G24" s="24"/>
    </row>
    <row r="25" spans="1:7" s="84" customFormat="1" ht="37.5" customHeight="1">
      <c r="A25" s="77"/>
      <c r="B25" s="101" t="s">
        <v>63</v>
      </c>
      <c r="C25" s="26" t="s">
        <v>29</v>
      </c>
      <c r="D25" s="26"/>
      <c r="E25" s="102">
        <v>100</v>
      </c>
      <c r="F25" s="23"/>
      <c r="G25" s="23">
        <f>E25</f>
        <v>100</v>
      </c>
    </row>
    <row r="26" spans="1:7" s="84" customFormat="1" ht="49.5" customHeight="1">
      <c r="A26" s="79"/>
      <c r="B26" s="25" t="s">
        <v>122</v>
      </c>
      <c r="C26" s="26"/>
      <c r="D26" s="26"/>
      <c r="E26" s="33"/>
      <c r="F26" s="24"/>
      <c r="G26" s="24"/>
    </row>
    <row r="27" spans="1:7" s="84" customFormat="1" ht="15.75" customHeight="1">
      <c r="A27" s="77" t="s">
        <v>101</v>
      </c>
      <c r="B27" s="34" t="s">
        <v>11</v>
      </c>
      <c r="C27" s="35"/>
      <c r="D27" s="35"/>
      <c r="E27" s="36"/>
      <c r="F27" s="24"/>
      <c r="G27" s="24"/>
    </row>
    <row r="28" spans="1:7" s="84" customFormat="1" ht="16.5" customHeight="1">
      <c r="A28" s="77"/>
      <c r="B28" s="37" t="s">
        <v>58</v>
      </c>
      <c r="C28" s="35" t="s">
        <v>124</v>
      </c>
      <c r="D28" s="35" t="s">
        <v>57</v>
      </c>
      <c r="E28" s="36">
        <f>'8-9'!I19</f>
        <v>100000</v>
      </c>
      <c r="F28" s="24"/>
      <c r="G28" s="24">
        <f>E28</f>
        <v>100000</v>
      </c>
    </row>
    <row r="29" spans="1:7" s="84" customFormat="1" ht="14.25" customHeight="1">
      <c r="A29" s="77" t="s">
        <v>120</v>
      </c>
      <c r="B29" s="38" t="s">
        <v>12</v>
      </c>
      <c r="C29" s="39"/>
      <c r="D29" s="39"/>
      <c r="E29" s="32"/>
      <c r="F29" s="24"/>
      <c r="G29" s="24"/>
    </row>
    <row r="30" spans="1:7" s="84" customFormat="1" ht="29.25" customHeight="1">
      <c r="A30" s="77"/>
      <c r="B30" s="30" t="s">
        <v>125</v>
      </c>
      <c r="C30" s="35" t="s">
        <v>126</v>
      </c>
      <c r="D30" s="30" t="s">
        <v>59</v>
      </c>
      <c r="E30" s="102">
        <v>33</v>
      </c>
      <c r="F30" s="23"/>
      <c r="G30" s="23">
        <f>E30</f>
        <v>33</v>
      </c>
    </row>
    <row r="31" spans="1:7" s="84" customFormat="1" ht="15.75" customHeight="1">
      <c r="A31" s="77" t="s">
        <v>121</v>
      </c>
      <c r="B31" s="14" t="s">
        <v>13</v>
      </c>
      <c r="C31" s="12"/>
      <c r="D31" s="12"/>
      <c r="E31" s="32"/>
      <c r="F31" s="24"/>
      <c r="G31" s="24"/>
    </row>
    <row r="32" spans="1:7" s="84" customFormat="1" ht="45" customHeight="1">
      <c r="A32" s="77"/>
      <c r="B32" s="30" t="s">
        <v>127</v>
      </c>
      <c r="C32" s="35" t="s">
        <v>53</v>
      </c>
      <c r="D32" s="30" t="s">
        <v>62</v>
      </c>
      <c r="E32" s="89">
        <f>SUM(E28/E30)</f>
        <v>3030.3030303030305</v>
      </c>
      <c r="F32" s="24"/>
      <c r="G32" s="24">
        <f>E32</f>
        <v>3030.3030303030305</v>
      </c>
    </row>
    <row r="33" spans="1:7" s="84" customFormat="1" ht="15" customHeight="1">
      <c r="A33" s="77" t="s">
        <v>95</v>
      </c>
      <c r="B33" s="14" t="s">
        <v>28</v>
      </c>
      <c r="C33" s="12"/>
      <c r="D33" s="12"/>
      <c r="E33" s="24"/>
      <c r="F33" s="24"/>
      <c r="G33" s="24"/>
    </row>
    <row r="34" spans="1:7" s="87" customFormat="1" ht="33.75" customHeight="1">
      <c r="A34" s="80"/>
      <c r="B34" s="40" t="s">
        <v>128</v>
      </c>
      <c r="C34" s="41" t="s">
        <v>64</v>
      </c>
      <c r="D34" s="41"/>
      <c r="E34" s="18" t="s">
        <v>65</v>
      </c>
      <c r="F34" s="18"/>
      <c r="G34" s="18">
        <v>100</v>
      </c>
    </row>
    <row r="35" spans="1:7" s="87" customFormat="1" ht="46.5" customHeight="1">
      <c r="A35" s="79"/>
      <c r="B35" s="42" t="s">
        <v>129</v>
      </c>
      <c r="C35" s="43"/>
      <c r="D35" s="43"/>
      <c r="E35" s="26"/>
      <c r="F35" s="26"/>
      <c r="G35" s="26"/>
    </row>
    <row r="36" spans="1:7" s="87" customFormat="1" ht="16.5" customHeight="1">
      <c r="A36" s="77" t="s">
        <v>101</v>
      </c>
      <c r="B36" s="25" t="s">
        <v>11</v>
      </c>
      <c r="C36" s="43"/>
      <c r="D36" s="43"/>
      <c r="E36" s="26"/>
      <c r="F36" s="26"/>
      <c r="G36" s="26"/>
    </row>
    <row r="37" spans="1:7" s="87" customFormat="1" ht="16.5" customHeight="1">
      <c r="A37" s="77"/>
      <c r="B37" s="30" t="s">
        <v>58</v>
      </c>
      <c r="C37" s="35" t="s">
        <v>124</v>
      </c>
      <c r="D37" s="35" t="s">
        <v>57</v>
      </c>
      <c r="E37" s="88">
        <f>'8-9'!E20</f>
        <v>100000</v>
      </c>
      <c r="F37" s="26"/>
      <c r="G37" s="24">
        <f>E37</f>
        <v>100000</v>
      </c>
    </row>
    <row r="38" spans="1:7" s="87" customFormat="1" ht="15" customHeight="1">
      <c r="A38" s="77" t="s">
        <v>120</v>
      </c>
      <c r="B38" s="25" t="s">
        <v>12</v>
      </c>
      <c r="C38" s="43"/>
      <c r="D38" s="43"/>
      <c r="E38" s="26"/>
      <c r="F38" s="26"/>
      <c r="G38" s="26"/>
    </row>
    <row r="39" spans="1:7" s="87" customFormat="1" ht="31.5" customHeight="1">
      <c r="A39" s="77"/>
      <c r="B39" s="30" t="s">
        <v>66</v>
      </c>
      <c r="C39" s="35" t="s">
        <v>67</v>
      </c>
      <c r="D39" s="30" t="s">
        <v>59</v>
      </c>
      <c r="E39" s="12">
        <v>3</v>
      </c>
      <c r="F39" s="26"/>
      <c r="G39" s="26">
        <f>E39</f>
        <v>3</v>
      </c>
    </row>
    <row r="40" spans="1:7" s="87" customFormat="1" ht="15" customHeight="1">
      <c r="A40" s="77" t="s">
        <v>121</v>
      </c>
      <c r="B40" s="25" t="s">
        <v>13</v>
      </c>
      <c r="C40" s="43"/>
      <c r="D40" s="43"/>
      <c r="E40" s="26"/>
      <c r="F40" s="26"/>
      <c r="G40" s="26"/>
    </row>
    <row r="41" spans="1:7" s="87" customFormat="1" ht="43.5" customHeight="1">
      <c r="A41" s="77"/>
      <c r="B41" s="83" t="s">
        <v>68</v>
      </c>
      <c r="C41" s="35" t="s">
        <v>53</v>
      </c>
      <c r="D41" s="30" t="s">
        <v>62</v>
      </c>
      <c r="E41" s="24">
        <f>E37/E39</f>
        <v>33333.333333333336</v>
      </c>
      <c r="F41" s="26"/>
      <c r="G41" s="24">
        <f>E41</f>
        <v>33333.333333333336</v>
      </c>
    </row>
    <row r="42" spans="1:7" s="87" customFormat="1" ht="15.75" customHeight="1">
      <c r="A42" s="77" t="s">
        <v>95</v>
      </c>
      <c r="B42" s="25" t="s">
        <v>28</v>
      </c>
      <c r="C42" s="43"/>
      <c r="D42" s="43"/>
      <c r="E42" s="26"/>
      <c r="F42" s="26"/>
      <c r="G42" s="26"/>
    </row>
    <row r="43" spans="1:7" s="87" customFormat="1" ht="32.25" customHeight="1">
      <c r="A43" s="77"/>
      <c r="B43" s="40" t="s">
        <v>130</v>
      </c>
      <c r="C43" s="41" t="s">
        <v>64</v>
      </c>
      <c r="D43" s="41"/>
      <c r="E43" s="18" t="s">
        <v>65</v>
      </c>
      <c r="F43" s="18"/>
      <c r="G43" s="18">
        <v>100</v>
      </c>
    </row>
    <row r="44" spans="1:7" s="87" customFormat="1" ht="51" customHeight="1">
      <c r="A44" s="79"/>
      <c r="B44" s="25" t="s">
        <v>157</v>
      </c>
      <c r="C44" s="43"/>
      <c r="D44" s="43"/>
      <c r="E44" s="26"/>
      <c r="F44" s="26"/>
      <c r="G44" s="26"/>
    </row>
    <row r="45" spans="1:7" s="87" customFormat="1" ht="17.25" customHeight="1">
      <c r="A45" s="77" t="s">
        <v>101</v>
      </c>
      <c r="B45" s="25" t="s">
        <v>11</v>
      </c>
      <c r="C45" s="43"/>
      <c r="D45" s="43"/>
      <c r="E45" s="26"/>
      <c r="F45" s="26"/>
      <c r="G45" s="26"/>
    </row>
    <row r="46" spans="1:7" s="87" customFormat="1" ht="17.25" customHeight="1">
      <c r="A46" s="86"/>
      <c r="B46" s="30" t="s">
        <v>56</v>
      </c>
      <c r="C46" s="35" t="s">
        <v>124</v>
      </c>
      <c r="D46" s="35" t="s">
        <v>69</v>
      </c>
      <c r="E46" s="88">
        <f>'8-9'!E21</f>
        <v>56700</v>
      </c>
      <c r="F46" s="88"/>
      <c r="G46" s="88">
        <f>E46</f>
        <v>56700</v>
      </c>
    </row>
    <row r="47" spans="1:7" s="87" customFormat="1" ht="14.25" customHeight="1">
      <c r="A47" s="77" t="s">
        <v>120</v>
      </c>
      <c r="B47" s="38" t="s">
        <v>12</v>
      </c>
      <c r="C47" s="43"/>
      <c r="D47" s="43"/>
      <c r="E47" s="26"/>
      <c r="F47" s="26"/>
      <c r="G47" s="26"/>
    </row>
    <row r="48" spans="1:7" s="87" customFormat="1" ht="32.25" customHeight="1">
      <c r="A48" s="77"/>
      <c r="B48" s="83" t="s">
        <v>73</v>
      </c>
      <c r="C48" s="35" t="s">
        <v>71</v>
      </c>
      <c r="D48" s="30" t="s">
        <v>59</v>
      </c>
      <c r="E48" s="26">
        <v>158827</v>
      </c>
      <c r="F48" s="26"/>
      <c r="G48" s="26">
        <f>E48</f>
        <v>158827</v>
      </c>
    </row>
    <row r="49" spans="1:7" s="87" customFormat="1" ht="14.25" customHeight="1">
      <c r="A49" s="77" t="s">
        <v>121</v>
      </c>
      <c r="B49" s="38" t="s">
        <v>13</v>
      </c>
      <c r="C49" s="43"/>
      <c r="D49" s="43"/>
      <c r="E49" s="26"/>
      <c r="F49" s="26"/>
      <c r="G49" s="26"/>
    </row>
    <row r="50" spans="1:7" s="87" customFormat="1" ht="47.25" customHeight="1">
      <c r="A50" s="77"/>
      <c r="B50" s="83" t="s">
        <v>74</v>
      </c>
      <c r="C50" s="35" t="s">
        <v>53</v>
      </c>
      <c r="D50" s="30" t="s">
        <v>54</v>
      </c>
      <c r="E50" s="81">
        <f>SUM(E46/E48)</f>
        <v>0.35699219905935387</v>
      </c>
      <c r="F50" s="26"/>
      <c r="G50" s="95">
        <f>E50</f>
        <v>0.35699219905935387</v>
      </c>
    </row>
    <row r="51" spans="1:7" s="87" customFormat="1" ht="14.25" customHeight="1">
      <c r="A51" s="77" t="s">
        <v>95</v>
      </c>
      <c r="B51" s="38" t="s">
        <v>28</v>
      </c>
      <c r="C51" s="43"/>
      <c r="D51" s="43"/>
      <c r="E51" s="26"/>
      <c r="F51" s="26"/>
      <c r="G51" s="26"/>
    </row>
    <row r="52" spans="1:7" s="87" customFormat="1" ht="33.75" customHeight="1">
      <c r="A52" s="79"/>
      <c r="B52" s="30" t="s">
        <v>75</v>
      </c>
      <c r="C52" s="35" t="s">
        <v>64</v>
      </c>
      <c r="D52" s="35"/>
      <c r="E52" s="12">
        <v>100</v>
      </c>
      <c r="F52" s="12"/>
      <c r="G52" s="12">
        <v>100</v>
      </c>
    </row>
    <row r="53" spans="1:7" s="87" customFormat="1" ht="46.5" customHeight="1">
      <c r="A53" s="79"/>
      <c r="B53" s="25" t="s">
        <v>131</v>
      </c>
      <c r="C53" s="43"/>
      <c r="D53" s="43"/>
      <c r="E53" s="26"/>
      <c r="F53" s="26"/>
      <c r="G53" s="26"/>
    </row>
    <row r="54" spans="1:7" s="87" customFormat="1" ht="18" customHeight="1">
      <c r="A54" s="77" t="s">
        <v>101</v>
      </c>
      <c r="B54" s="25" t="s">
        <v>11</v>
      </c>
      <c r="C54" s="43"/>
      <c r="D54" s="43"/>
      <c r="E54" s="26"/>
      <c r="F54" s="26"/>
      <c r="G54" s="26"/>
    </row>
    <row r="55" spans="1:7" s="87" customFormat="1" ht="15.75" customHeight="1">
      <c r="A55" s="77"/>
      <c r="B55" s="30" t="s">
        <v>58</v>
      </c>
      <c r="C55" s="35" t="s">
        <v>124</v>
      </c>
      <c r="D55" s="35" t="s">
        <v>69</v>
      </c>
      <c r="E55" s="88">
        <f>'8-9'!E22</f>
        <v>133400</v>
      </c>
      <c r="F55" s="88"/>
      <c r="G55" s="88">
        <f>E55</f>
        <v>133400</v>
      </c>
    </row>
    <row r="56" spans="1:7" s="87" customFormat="1" ht="15.75" customHeight="1">
      <c r="A56" s="77" t="s">
        <v>120</v>
      </c>
      <c r="B56" s="38" t="s">
        <v>12</v>
      </c>
      <c r="C56" s="44"/>
      <c r="D56" s="44"/>
      <c r="E56" s="24"/>
      <c r="F56" s="24"/>
      <c r="G56" s="24"/>
    </row>
    <row r="57" spans="1:7" s="87" customFormat="1" ht="30" customHeight="1">
      <c r="A57" s="77"/>
      <c r="B57" s="83" t="s">
        <v>70</v>
      </c>
      <c r="C57" s="35" t="s">
        <v>71</v>
      </c>
      <c r="D57" s="30" t="s">
        <v>59</v>
      </c>
      <c r="E57" s="23">
        <v>1892224</v>
      </c>
      <c r="F57" s="23"/>
      <c r="G57" s="23">
        <f>E57</f>
        <v>1892224</v>
      </c>
    </row>
    <row r="58" spans="1:7" s="87" customFormat="1" ht="15.75" customHeight="1">
      <c r="A58" s="77" t="s">
        <v>121</v>
      </c>
      <c r="B58" s="38" t="s">
        <v>13</v>
      </c>
      <c r="C58" s="44"/>
      <c r="D58" s="44"/>
      <c r="E58" s="45"/>
      <c r="F58" s="24"/>
      <c r="G58" s="24"/>
    </row>
    <row r="59" spans="1:7" s="87" customFormat="1" ht="44.25" customHeight="1">
      <c r="A59" s="77"/>
      <c r="B59" s="83" t="s">
        <v>74</v>
      </c>
      <c r="C59" s="35" t="s">
        <v>53</v>
      </c>
      <c r="D59" s="30" t="s">
        <v>54</v>
      </c>
      <c r="E59" s="82">
        <f>SUM(E55/E57)</f>
        <v>7.0499052966245007E-2</v>
      </c>
      <c r="F59" s="24"/>
      <c r="G59" s="90">
        <f>E59</f>
        <v>7.0499052966245007E-2</v>
      </c>
    </row>
    <row r="60" spans="1:7" s="87" customFormat="1" ht="26.25" customHeight="1">
      <c r="A60" s="77" t="s">
        <v>95</v>
      </c>
      <c r="B60" s="38" t="s">
        <v>28</v>
      </c>
      <c r="C60" s="44"/>
      <c r="D60" s="44"/>
      <c r="E60" s="45"/>
      <c r="F60" s="24"/>
      <c r="G60" s="24"/>
    </row>
    <row r="61" spans="1:7" s="84" customFormat="1" ht="33.75" customHeight="1">
      <c r="A61" s="77"/>
      <c r="B61" s="30" t="s">
        <v>72</v>
      </c>
      <c r="C61" s="35" t="s">
        <v>64</v>
      </c>
      <c r="D61" s="35"/>
      <c r="E61" s="12" t="s">
        <v>65</v>
      </c>
      <c r="F61" s="12"/>
      <c r="G61" s="12">
        <v>100</v>
      </c>
    </row>
    <row r="62" spans="1:7" s="87" customFormat="1" ht="19.5" customHeight="1">
      <c r="A62" s="79"/>
      <c r="B62" s="25" t="s">
        <v>132</v>
      </c>
      <c r="C62" s="43"/>
      <c r="D62" s="43"/>
      <c r="E62" s="26"/>
      <c r="F62" s="26"/>
      <c r="G62" s="26"/>
    </row>
    <row r="63" spans="1:7" s="87" customFormat="1" ht="18" customHeight="1">
      <c r="A63" s="77" t="s">
        <v>101</v>
      </c>
      <c r="B63" s="25" t="s">
        <v>11</v>
      </c>
      <c r="C63" s="43"/>
      <c r="D63" s="43"/>
      <c r="E63" s="26"/>
      <c r="F63" s="26"/>
      <c r="G63" s="26"/>
    </row>
    <row r="64" spans="1:7" s="87" customFormat="1" ht="15.75" customHeight="1">
      <c r="A64" s="77"/>
      <c r="B64" s="30" t="s">
        <v>58</v>
      </c>
      <c r="C64" s="35" t="s">
        <v>124</v>
      </c>
      <c r="D64" s="35" t="s">
        <v>69</v>
      </c>
      <c r="E64" s="88">
        <f>'8-9'!E23</f>
        <v>168000</v>
      </c>
      <c r="F64" s="88"/>
      <c r="G64" s="88">
        <f>E64</f>
        <v>168000</v>
      </c>
    </row>
    <row r="65" spans="1:7" s="87" customFormat="1" ht="15.75" customHeight="1">
      <c r="A65" s="77" t="s">
        <v>120</v>
      </c>
      <c r="B65" s="38" t="s">
        <v>12</v>
      </c>
      <c r="C65" s="44"/>
      <c r="D65" s="44"/>
      <c r="E65" s="24"/>
      <c r="F65" s="24"/>
      <c r="G65" s="24"/>
    </row>
    <row r="66" spans="1:7" s="87" customFormat="1" ht="30" customHeight="1">
      <c r="A66" s="77"/>
      <c r="B66" s="83" t="s">
        <v>134</v>
      </c>
      <c r="C66" s="35" t="s">
        <v>133</v>
      </c>
      <c r="D66" s="30" t="s">
        <v>59</v>
      </c>
      <c r="E66" s="23">
        <v>120</v>
      </c>
      <c r="F66" s="23"/>
      <c r="G66" s="23">
        <f>E66</f>
        <v>120</v>
      </c>
    </row>
    <row r="67" spans="1:7" s="87" customFormat="1" ht="15.75" customHeight="1">
      <c r="A67" s="77" t="s">
        <v>121</v>
      </c>
      <c r="B67" s="38" t="s">
        <v>13</v>
      </c>
      <c r="C67" s="44"/>
      <c r="D67" s="44"/>
      <c r="E67" s="45"/>
      <c r="F67" s="24"/>
      <c r="G67" s="24"/>
    </row>
    <row r="68" spans="1:7" s="87" customFormat="1" ht="43.5" customHeight="1">
      <c r="A68" s="77"/>
      <c r="B68" s="83" t="s">
        <v>135</v>
      </c>
      <c r="C68" s="35" t="s">
        <v>53</v>
      </c>
      <c r="D68" s="30" t="s">
        <v>54</v>
      </c>
      <c r="E68" s="82">
        <f>SUM(E64/E66)</f>
        <v>1400</v>
      </c>
      <c r="F68" s="24"/>
      <c r="G68" s="90">
        <f>E68</f>
        <v>1400</v>
      </c>
    </row>
    <row r="69" spans="1:7" s="87" customFormat="1" ht="16.5" customHeight="1">
      <c r="A69" s="77" t="s">
        <v>95</v>
      </c>
      <c r="B69" s="38" t="s">
        <v>28</v>
      </c>
      <c r="C69" s="44"/>
      <c r="D69" s="44"/>
      <c r="E69" s="45"/>
      <c r="F69" s="24"/>
      <c r="G69" s="24"/>
    </row>
    <row r="70" spans="1:7" s="84" customFormat="1" ht="33.75" customHeight="1">
      <c r="A70" s="77"/>
      <c r="B70" s="30" t="s">
        <v>136</v>
      </c>
      <c r="C70" s="35" t="s">
        <v>64</v>
      </c>
      <c r="D70" s="35"/>
      <c r="E70" s="12" t="s">
        <v>65</v>
      </c>
      <c r="F70" s="12"/>
      <c r="G70" s="12">
        <v>100</v>
      </c>
    </row>
    <row r="71" spans="1:7" s="87" customFormat="1" ht="18.75" customHeight="1">
      <c r="A71" s="79"/>
      <c r="B71" s="25" t="s">
        <v>140</v>
      </c>
      <c r="C71" s="43"/>
      <c r="D71" s="43"/>
      <c r="E71" s="26"/>
      <c r="F71" s="26"/>
      <c r="G71" s="26"/>
    </row>
    <row r="72" spans="1:7" s="87" customFormat="1" ht="16.5" customHeight="1">
      <c r="A72" s="77" t="s">
        <v>101</v>
      </c>
      <c r="B72" s="25" t="s">
        <v>11</v>
      </c>
      <c r="C72" s="43"/>
      <c r="D72" s="43"/>
      <c r="E72" s="26"/>
      <c r="F72" s="26"/>
      <c r="G72" s="26"/>
    </row>
    <row r="73" spans="1:7" s="87" customFormat="1" ht="15.75" customHeight="1">
      <c r="A73" s="77"/>
      <c r="B73" s="30" t="s">
        <v>58</v>
      </c>
      <c r="C73" s="35" t="s">
        <v>124</v>
      </c>
      <c r="D73" s="35" t="s">
        <v>69</v>
      </c>
      <c r="E73" s="88">
        <f>'8-9'!E24</f>
        <v>27800</v>
      </c>
      <c r="F73" s="88"/>
      <c r="G73" s="88">
        <f>E73</f>
        <v>27800</v>
      </c>
    </row>
    <row r="74" spans="1:7" s="87" customFormat="1" ht="15.75" customHeight="1">
      <c r="A74" s="77" t="s">
        <v>120</v>
      </c>
      <c r="B74" s="38" t="s">
        <v>12</v>
      </c>
      <c r="C74" s="44"/>
      <c r="D74" s="44"/>
      <c r="E74" s="24"/>
      <c r="F74" s="24"/>
      <c r="G74" s="24"/>
    </row>
    <row r="75" spans="1:7" s="87" customFormat="1" ht="30" customHeight="1">
      <c r="A75" s="77"/>
      <c r="B75" s="83" t="s">
        <v>137</v>
      </c>
      <c r="C75" s="35" t="s">
        <v>133</v>
      </c>
      <c r="D75" s="30" t="s">
        <v>59</v>
      </c>
      <c r="E75" s="23">
        <v>50</v>
      </c>
      <c r="F75" s="23"/>
      <c r="G75" s="23">
        <f>E75</f>
        <v>50</v>
      </c>
    </row>
    <row r="76" spans="1:7" s="87" customFormat="1" ht="15.75" customHeight="1">
      <c r="A76" s="77" t="s">
        <v>121</v>
      </c>
      <c r="B76" s="38" t="s">
        <v>13</v>
      </c>
      <c r="C76" s="44"/>
      <c r="D76" s="44"/>
      <c r="E76" s="45"/>
      <c r="F76" s="24"/>
      <c r="G76" s="24"/>
    </row>
    <row r="77" spans="1:7" s="87" customFormat="1" ht="47.25" customHeight="1">
      <c r="A77" s="77"/>
      <c r="B77" s="83" t="s">
        <v>138</v>
      </c>
      <c r="C77" s="35" t="s">
        <v>53</v>
      </c>
      <c r="D77" s="30" t="s">
        <v>54</v>
      </c>
      <c r="E77" s="82">
        <f>SUM(E73/E75)</f>
        <v>556</v>
      </c>
      <c r="F77" s="24"/>
      <c r="G77" s="90">
        <f>E77</f>
        <v>556</v>
      </c>
    </row>
    <row r="78" spans="1:7" s="87" customFormat="1" ht="15" customHeight="1">
      <c r="A78" s="77" t="s">
        <v>95</v>
      </c>
      <c r="B78" s="38" t="s">
        <v>28</v>
      </c>
      <c r="C78" s="44"/>
      <c r="D78" s="44"/>
      <c r="E78" s="45"/>
      <c r="F78" s="24"/>
      <c r="G78" s="24"/>
    </row>
    <row r="79" spans="1:7" s="84" customFormat="1" ht="20.25" customHeight="1">
      <c r="A79" s="77"/>
      <c r="B79" s="30" t="s">
        <v>139</v>
      </c>
      <c r="C79" s="35" t="s">
        <v>64</v>
      </c>
      <c r="D79" s="35"/>
      <c r="E79" s="12" t="s">
        <v>65</v>
      </c>
      <c r="F79" s="12"/>
      <c r="G79" s="12">
        <v>100</v>
      </c>
    </row>
    <row r="80" spans="1:7" s="87" customFormat="1" ht="33.75" customHeight="1">
      <c r="A80" s="79"/>
      <c r="B80" s="25" t="s">
        <v>141</v>
      </c>
      <c r="C80" s="43"/>
      <c r="D80" s="43"/>
      <c r="E80" s="26"/>
      <c r="F80" s="26"/>
      <c r="G80" s="26"/>
    </row>
    <row r="81" spans="1:7" s="87" customFormat="1" ht="16.5" customHeight="1">
      <c r="A81" s="77" t="s">
        <v>101</v>
      </c>
      <c r="B81" s="25" t="s">
        <v>11</v>
      </c>
      <c r="C81" s="43"/>
      <c r="D81" s="43"/>
      <c r="E81" s="26"/>
      <c r="F81" s="26"/>
      <c r="G81" s="26"/>
    </row>
    <row r="82" spans="1:7" s="87" customFormat="1" ht="15.75" customHeight="1">
      <c r="A82" s="77"/>
      <c r="B82" s="30" t="s">
        <v>58</v>
      </c>
      <c r="C82" s="35" t="s">
        <v>124</v>
      </c>
      <c r="D82" s="35" t="s">
        <v>69</v>
      </c>
      <c r="E82" s="88">
        <f>'8-9'!E25</f>
        <v>75000</v>
      </c>
      <c r="F82" s="88"/>
      <c r="G82" s="88">
        <f>E82</f>
        <v>75000</v>
      </c>
    </row>
    <row r="83" spans="1:7" s="87" customFormat="1" ht="15.75" customHeight="1">
      <c r="A83" s="77" t="s">
        <v>120</v>
      </c>
      <c r="B83" s="38" t="s">
        <v>12</v>
      </c>
      <c r="C83" s="44"/>
      <c r="D83" s="44"/>
      <c r="E83" s="24"/>
      <c r="F83" s="24"/>
      <c r="G83" s="24"/>
    </row>
    <row r="84" spans="1:7" s="87" customFormat="1" ht="30" customHeight="1">
      <c r="A84" s="77"/>
      <c r="B84" s="83" t="s">
        <v>142</v>
      </c>
      <c r="C84" s="35" t="s">
        <v>71</v>
      </c>
      <c r="D84" s="30" t="s">
        <v>59</v>
      </c>
      <c r="E84" s="23">
        <v>118270</v>
      </c>
      <c r="F84" s="23"/>
      <c r="G84" s="23">
        <f>E84</f>
        <v>118270</v>
      </c>
    </row>
    <row r="85" spans="1:7" s="87" customFormat="1" ht="15.75" customHeight="1">
      <c r="A85" s="77" t="s">
        <v>121</v>
      </c>
      <c r="B85" s="38" t="s">
        <v>13</v>
      </c>
      <c r="C85" s="44"/>
      <c r="D85" s="44"/>
      <c r="E85" s="45"/>
      <c r="F85" s="24"/>
      <c r="G85" s="24"/>
    </row>
    <row r="86" spans="1:7" s="87" customFormat="1" ht="45" customHeight="1">
      <c r="A86" s="77"/>
      <c r="B86" s="83" t="s">
        <v>143</v>
      </c>
      <c r="C86" s="35" t="s">
        <v>53</v>
      </c>
      <c r="D86" s="30" t="s">
        <v>54</v>
      </c>
      <c r="E86" s="82">
        <f>SUM(E82/E84)</f>
        <v>0.63414221696119044</v>
      </c>
      <c r="F86" s="24"/>
      <c r="G86" s="90">
        <f>E86</f>
        <v>0.63414221696119044</v>
      </c>
    </row>
    <row r="87" spans="1:7" s="87" customFormat="1" ht="14.25" customHeight="1">
      <c r="A87" s="77" t="s">
        <v>95</v>
      </c>
      <c r="B87" s="38" t="s">
        <v>28</v>
      </c>
      <c r="C87" s="44"/>
      <c r="D87" s="44"/>
      <c r="E87" s="45"/>
      <c r="F87" s="24"/>
      <c r="G87" s="24"/>
    </row>
    <row r="88" spans="1:7" s="84" customFormat="1" ht="33.75" customHeight="1">
      <c r="A88" s="77"/>
      <c r="B88" s="30" t="s">
        <v>144</v>
      </c>
      <c r="C88" s="35" t="s">
        <v>64</v>
      </c>
      <c r="D88" s="35"/>
      <c r="E88" s="12" t="s">
        <v>65</v>
      </c>
      <c r="F88" s="12"/>
      <c r="G88" s="12">
        <v>100</v>
      </c>
    </row>
    <row r="89" spans="1:7" s="87" customFormat="1" ht="31.5" customHeight="1">
      <c r="A89" s="79"/>
      <c r="B89" s="25" t="s">
        <v>145</v>
      </c>
      <c r="C89" s="43"/>
      <c r="D89" s="43"/>
      <c r="E89" s="26"/>
      <c r="F89" s="26"/>
      <c r="G89" s="26"/>
    </row>
    <row r="90" spans="1:7" s="87" customFormat="1" ht="18" customHeight="1">
      <c r="A90" s="77" t="s">
        <v>101</v>
      </c>
      <c r="B90" s="25" t="s">
        <v>11</v>
      </c>
      <c r="C90" s="43"/>
      <c r="D90" s="43"/>
      <c r="E90" s="26"/>
      <c r="F90" s="26"/>
      <c r="G90" s="26"/>
    </row>
    <row r="91" spans="1:7" s="87" customFormat="1" ht="15.75" customHeight="1">
      <c r="A91" s="77"/>
      <c r="B91" s="30" t="s">
        <v>58</v>
      </c>
      <c r="C91" s="35" t="s">
        <v>124</v>
      </c>
      <c r="D91" s="35" t="s">
        <v>69</v>
      </c>
      <c r="E91" s="88">
        <f>'8-9'!E26</f>
        <v>184000</v>
      </c>
      <c r="F91" s="88"/>
      <c r="G91" s="88">
        <f>E91</f>
        <v>184000</v>
      </c>
    </row>
    <row r="92" spans="1:7" s="87" customFormat="1" ht="15.75" customHeight="1">
      <c r="A92" s="77" t="s">
        <v>120</v>
      </c>
      <c r="B92" s="38" t="s">
        <v>12</v>
      </c>
      <c r="C92" s="44"/>
      <c r="D92" s="44"/>
      <c r="E92" s="24"/>
      <c r="F92" s="24"/>
      <c r="G92" s="24"/>
    </row>
    <row r="93" spans="1:7" s="87" customFormat="1" ht="30" customHeight="1">
      <c r="A93" s="77"/>
      <c r="B93" s="83" t="s">
        <v>146</v>
      </c>
      <c r="C93" s="35" t="s">
        <v>147</v>
      </c>
      <c r="D93" s="30" t="s">
        <v>59</v>
      </c>
      <c r="E93" s="23">
        <v>95833</v>
      </c>
      <c r="F93" s="23"/>
      <c r="G93" s="23">
        <f>E93</f>
        <v>95833</v>
      </c>
    </row>
    <row r="94" spans="1:7" s="87" customFormat="1" ht="15.75" customHeight="1">
      <c r="A94" s="77" t="s">
        <v>121</v>
      </c>
      <c r="B94" s="38" t="s">
        <v>13</v>
      </c>
      <c r="C94" s="44"/>
      <c r="D94" s="44"/>
      <c r="E94" s="45"/>
      <c r="F94" s="24"/>
      <c r="G94" s="24"/>
    </row>
    <row r="95" spans="1:7" s="87" customFormat="1" ht="45" customHeight="1">
      <c r="A95" s="77"/>
      <c r="B95" s="83" t="s">
        <v>148</v>
      </c>
      <c r="C95" s="35" t="s">
        <v>53</v>
      </c>
      <c r="D95" s="30" t="s">
        <v>54</v>
      </c>
      <c r="E95" s="82">
        <f>SUM(E91/E93)</f>
        <v>1.9200066782840983</v>
      </c>
      <c r="F95" s="24"/>
      <c r="G95" s="90">
        <f>E95</f>
        <v>1.9200066782840983</v>
      </c>
    </row>
    <row r="96" spans="1:7" s="87" customFormat="1" ht="15.75" customHeight="1">
      <c r="A96" s="77" t="s">
        <v>95</v>
      </c>
      <c r="B96" s="38" t="s">
        <v>28</v>
      </c>
      <c r="C96" s="44"/>
      <c r="D96" s="44"/>
      <c r="E96" s="45"/>
      <c r="F96" s="24"/>
      <c r="G96" s="24"/>
    </row>
    <row r="97" spans="1:7" s="84" customFormat="1" ht="33.75" customHeight="1">
      <c r="A97" s="77"/>
      <c r="B97" s="30" t="s">
        <v>149</v>
      </c>
      <c r="C97" s="35" t="s">
        <v>64</v>
      </c>
      <c r="D97" s="35"/>
      <c r="E97" s="12" t="s">
        <v>65</v>
      </c>
      <c r="F97" s="12"/>
      <c r="G97" s="12">
        <v>100</v>
      </c>
    </row>
    <row r="98" spans="1:7" s="87" customFormat="1" ht="30.75" customHeight="1">
      <c r="A98" s="79"/>
      <c r="B98" s="25" t="s">
        <v>150</v>
      </c>
      <c r="C98" s="43"/>
      <c r="D98" s="43"/>
      <c r="E98" s="26"/>
      <c r="F98" s="26"/>
      <c r="G98" s="26"/>
    </row>
    <row r="99" spans="1:7" s="87" customFormat="1" ht="18" customHeight="1">
      <c r="A99" s="77" t="s">
        <v>101</v>
      </c>
      <c r="B99" s="25" t="s">
        <v>11</v>
      </c>
      <c r="C99" s="43"/>
      <c r="D99" s="43"/>
      <c r="E99" s="26"/>
      <c r="F99" s="26"/>
      <c r="G99" s="26"/>
    </row>
    <row r="100" spans="1:7" s="87" customFormat="1" ht="15.75" customHeight="1">
      <c r="A100" s="77"/>
      <c r="B100" s="30" t="s">
        <v>58</v>
      </c>
      <c r="C100" s="35" t="s">
        <v>124</v>
      </c>
      <c r="D100" s="35" t="s">
        <v>69</v>
      </c>
      <c r="E100" s="88">
        <f>'8-9'!E27</f>
        <v>500000</v>
      </c>
      <c r="F100" s="88"/>
      <c r="G100" s="88">
        <f>E100</f>
        <v>500000</v>
      </c>
    </row>
    <row r="101" spans="1:7" s="87" customFormat="1" ht="15.75" customHeight="1">
      <c r="A101" s="77" t="s">
        <v>120</v>
      </c>
      <c r="B101" s="38" t="s">
        <v>12</v>
      </c>
      <c r="C101" s="44"/>
      <c r="D101" s="44"/>
      <c r="E101" s="24"/>
      <c r="F101" s="24"/>
      <c r="G101" s="24"/>
    </row>
    <row r="102" spans="1:7" s="87" customFormat="1" ht="30" customHeight="1">
      <c r="A102" s="77"/>
      <c r="B102" s="83" t="s">
        <v>151</v>
      </c>
      <c r="C102" s="35" t="s">
        <v>51</v>
      </c>
      <c r="D102" s="30" t="s">
        <v>152</v>
      </c>
      <c r="E102" s="23">
        <v>183824</v>
      </c>
      <c r="F102" s="23"/>
      <c r="G102" s="23">
        <f>E102</f>
        <v>183824</v>
      </c>
    </row>
    <row r="103" spans="1:7" s="87" customFormat="1" ht="15.75" customHeight="1">
      <c r="A103" s="77" t="s">
        <v>121</v>
      </c>
      <c r="B103" s="38" t="s">
        <v>13</v>
      </c>
      <c r="C103" s="44"/>
      <c r="D103" s="44"/>
      <c r="E103" s="45"/>
      <c r="F103" s="24"/>
      <c r="G103" s="24"/>
    </row>
    <row r="104" spans="1:7" s="87" customFormat="1" ht="43.5" customHeight="1">
      <c r="A104" s="77"/>
      <c r="B104" s="83" t="s">
        <v>52</v>
      </c>
      <c r="C104" s="35" t="s">
        <v>53</v>
      </c>
      <c r="D104" s="30" t="s">
        <v>54</v>
      </c>
      <c r="E104" s="82">
        <f>SUM(E100/E102)</f>
        <v>2.7199930368178258</v>
      </c>
      <c r="F104" s="24"/>
      <c r="G104" s="90">
        <f>E104</f>
        <v>2.7199930368178258</v>
      </c>
    </row>
    <row r="105" spans="1:7" s="87" customFormat="1" ht="16.5" customHeight="1">
      <c r="A105" s="77" t="s">
        <v>95</v>
      </c>
      <c r="B105" s="38" t="s">
        <v>28</v>
      </c>
      <c r="C105" s="44"/>
      <c r="D105" s="44"/>
      <c r="E105" s="45"/>
      <c r="F105" s="24"/>
      <c r="G105" s="24"/>
    </row>
    <row r="106" spans="1:7" s="84" customFormat="1" ht="33.75" customHeight="1">
      <c r="A106" s="77"/>
      <c r="B106" s="30" t="s">
        <v>55</v>
      </c>
      <c r="C106" s="35" t="s">
        <v>64</v>
      </c>
      <c r="D106" s="35"/>
      <c r="E106" s="12" t="s">
        <v>65</v>
      </c>
      <c r="F106" s="12"/>
      <c r="G106" s="12">
        <v>100</v>
      </c>
    </row>
    <row r="107" spans="1:7" s="87" customFormat="1" ht="32.25" customHeight="1">
      <c r="A107" s="79"/>
      <c r="B107" s="25" t="s">
        <v>158</v>
      </c>
      <c r="C107" s="43"/>
      <c r="D107" s="43"/>
      <c r="E107" s="26"/>
      <c r="F107" s="26"/>
      <c r="G107" s="26"/>
    </row>
    <row r="108" spans="1:7" s="87" customFormat="1" ht="18" customHeight="1">
      <c r="A108" s="77" t="s">
        <v>101</v>
      </c>
      <c r="B108" s="25" t="s">
        <v>11</v>
      </c>
      <c r="C108" s="43"/>
      <c r="D108" s="43"/>
      <c r="E108" s="26"/>
      <c r="F108" s="26"/>
      <c r="G108" s="26"/>
    </row>
    <row r="109" spans="1:7" s="87" customFormat="1" ht="15.75" customHeight="1">
      <c r="A109" s="77"/>
      <c r="B109" s="30" t="s">
        <v>58</v>
      </c>
      <c r="C109" s="35" t="s">
        <v>124</v>
      </c>
      <c r="D109" s="35" t="s">
        <v>69</v>
      </c>
      <c r="E109" s="88">
        <f>'8-9'!E28</f>
        <v>40000</v>
      </c>
      <c r="F109" s="88"/>
      <c r="G109" s="88">
        <f>E109</f>
        <v>40000</v>
      </c>
    </row>
    <row r="110" spans="1:7" s="87" customFormat="1" ht="15.75" customHeight="1">
      <c r="A110" s="77" t="s">
        <v>120</v>
      </c>
      <c r="B110" s="38" t="s">
        <v>12</v>
      </c>
      <c r="C110" s="44"/>
      <c r="D110" s="44"/>
      <c r="E110" s="24"/>
      <c r="F110" s="24"/>
      <c r="G110" s="24"/>
    </row>
    <row r="111" spans="1:7" s="87" customFormat="1" ht="30" customHeight="1">
      <c r="A111" s="77"/>
      <c r="B111" s="83" t="s">
        <v>153</v>
      </c>
      <c r="C111" s="35" t="s">
        <v>154</v>
      </c>
      <c r="D111" s="30" t="s">
        <v>160</v>
      </c>
      <c r="E111" s="23">
        <v>57</v>
      </c>
      <c r="F111" s="23"/>
      <c r="G111" s="23">
        <f>E111</f>
        <v>57</v>
      </c>
    </row>
    <row r="112" spans="1:7" s="87" customFormat="1" ht="15.75" customHeight="1">
      <c r="A112" s="77" t="s">
        <v>121</v>
      </c>
      <c r="B112" s="38" t="s">
        <v>13</v>
      </c>
      <c r="C112" s="44"/>
      <c r="D112" s="44"/>
      <c r="E112" s="45"/>
      <c r="F112" s="24"/>
      <c r="G112" s="24"/>
    </row>
    <row r="113" spans="1:7" s="87" customFormat="1" ht="47.25" customHeight="1">
      <c r="A113" s="77"/>
      <c r="B113" s="83" t="s">
        <v>155</v>
      </c>
      <c r="C113" s="35" t="s">
        <v>53</v>
      </c>
      <c r="D113" s="30" t="s">
        <v>54</v>
      </c>
      <c r="E113" s="89">
        <f>SUM(E109/E111)</f>
        <v>701.75438596491233</v>
      </c>
      <c r="F113" s="24"/>
      <c r="G113" s="24">
        <f>E113</f>
        <v>701.75438596491233</v>
      </c>
    </row>
    <row r="114" spans="1:7" s="87" customFormat="1" ht="15" customHeight="1">
      <c r="A114" s="77" t="s">
        <v>95</v>
      </c>
      <c r="B114" s="38" t="s">
        <v>28</v>
      </c>
      <c r="C114" s="44"/>
      <c r="D114" s="44"/>
      <c r="E114" s="45"/>
      <c r="F114" s="24"/>
      <c r="G114" s="24"/>
    </row>
    <row r="115" spans="1:7" s="84" customFormat="1" ht="33.75" customHeight="1">
      <c r="A115" s="77"/>
      <c r="B115" s="30" t="s">
        <v>156</v>
      </c>
      <c r="C115" s="35" t="s">
        <v>64</v>
      </c>
      <c r="D115" s="35"/>
      <c r="E115" s="12" t="s">
        <v>65</v>
      </c>
      <c r="F115" s="12"/>
      <c r="G115" s="12">
        <v>100</v>
      </c>
    </row>
    <row r="116" spans="1:7" s="87" customFormat="1" ht="32.25" customHeight="1">
      <c r="A116" s="79"/>
      <c r="B116" s="25" t="s">
        <v>159</v>
      </c>
      <c r="C116" s="43"/>
      <c r="D116" s="43"/>
      <c r="E116" s="26"/>
      <c r="F116" s="26"/>
      <c r="G116" s="26"/>
    </row>
    <row r="117" spans="1:7" s="87" customFormat="1" ht="18" customHeight="1">
      <c r="A117" s="77" t="s">
        <v>101</v>
      </c>
      <c r="B117" s="25" t="s">
        <v>11</v>
      </c>
      <c r="C117" s="43"/>
      <c r="D117" s="43"/>
      <c r="E117" s="26"/>
      <c r="F117" s="26"/>
      <c r="G117" s="26"/>
    </row>
    <row r="118" spans="1:7" s="87" customFormat="1" ht="15.75" customHeight="1">
      <c r="A118" s="77"/>
      <c r="B118" s="30" t="s">
        <v>58</v>
      </c>
      <c r="C118" s="35" t="s">
        <v>124</v>
      </c>
      <c r="D118" s="35" t="s">
        <v>69</v>
      </c>
      <c r="E118" s="88">
        <f>'8-9'!E29</f>
        <v>6000</v>
      </c>
      <c r="F118" s="88"/>
      <c r="G118" s="88">
        <f>E118</f>
        <v>6000</v>
      </c>
    </row>
    <row r="119" spans="1:7" s="87" customFormat="1" ht="15.75" customHeight="1">
      <c r="A119" s="77" t="s">
        <v>120</v>
      </c>
      <c r="B119" s="38" t="s">
        <v>12</v>
      </c>
      <c r="C119" s="44"/>
      <c r="D119" s="44"/>
      <c r="E119" s="24"/>
      <c r="F119" s="24"/>
      <c r="G119" s="24"/>
    </row>
    <row r="120" spans="1:7" s="87" customFormat="1" ht="30" customHeight="1">
      <c r="A120" s="77"/>
      <c r="B120" s="83" t="s">
        <v>161</v>
      </c>
      <c r="C120" s="35" t="s">
        <v>154</v>
      </c>
      <c r="D120" s="30" t="s">
        <v>160</v>
      </c>
      <c r="E120" s="23">
        <v>4</v>
      </c>
      <c r="F120" s="23"/>
      <c r="G120" s="23">
        <f>E120</f>
        <v>4</v>
      </c>
    </row>
    <row r="121" spans="1:7" s="87" customFormat="1" ht="15.75" customHeight="1">
      <c r="A121" s="77" t="s">
        <v>121</v>
      </c>
      <c r="B121" s="38" t="s">
        <v>13</v>
      </c>
      <c r="C121" s="44"/>
      <c r="D121" s="44"/>
      <c r="E121" s="45"/>
      <c r="F121" s="24"/>
      <c r="G121" s="24"/>
    </row>
    <row r="122" spans="1:7" s="87" customFormat="1" ht="47.25" customHeight="1">
      <c r="A122" s="77"/>
      <c r="B122" s="83" t="s">
        <v>162</v>
      </c>
      <c r="C122" s="35" t="s">
        <v>53</v>
      </c>
      <c r="D122" s="30" t="s">
        <v>54</v>
      </c>
      <c r="E122" s="89">
        <f>SUM(E118/E120)</f>
        <v>1500</v>
      </c>
      <c r="F122" s="24"/>
      <c r="G122" s="24">
        <f>E122</f>
        <v>1500</v>
      </c>
    </row>
    <row r="123" spans="1:7" s="87" customFormat="1" ht="15" customHeight="1">
      <c r="A123" s="77" t="s">
        <v>95</v>
      </c>
      <c r="B123" s="38" t="s">
        <v>28</v>
      </c>
      <c r="C123" s="44"/>
      <c r="D123" s="44"/>
      <c r="E123" s="45"/>
      <c r="F123" s="24"/>
      <c r="G123" s="24"/>
    </row>
    <row r="124" spans="1:7" s="84" customFormat="1" ht="33.75" customHeight="1">
      <c r="A124" s="77"/>
      <c r="B124" s="30" t="s">
        <v>163</v>
      </c>
      <c r="C124" s="35" t="s">
        <v>64</v>
      </c>
      <c r="D124" s="35"/>
      <c r="E124" s="12" t="s">
        <v>65</v>
      </c>
      <c r="F124" s="12"/>
      <c r="G124" s="12">
        <v>100</v>
      </c>
    </row>
    <row r="125" spans="1:7" s="87" customFormat="1" ht="32.25" customHeight="1">
      <c r="A125" s="79"/>
      <c r="B125" s="25" t="s">
        <v>164</v>
      </c>
      <c r="C125" s="43"/>
      <c r="D125" s="43"/>
      <c r="E125" s="26"/>
      <c r="F125" s="26"/>
      <c r="G125" s="26"/>
    </row>
    <row r="126" spans="1:7" s="87" customFormat="1" ht="18" customHeight="1">
      <c r="A126" s="77" t="s">
        <v>101</v>
      </c>
      <c r="B126" s="25" t="s">
        <v>11</v>
      </c>
      <c r="C126" s="43"/>
      <c r="D126" s="43"/>
      <c r="E126" s="26"/>
      <c r="F126" s="26"/>
      <c r="G126" s="26"/>
    </row>
    <row r="127" spans="1:7" s="87" customFormat="1" ht="15.75" customHeight="1">
      <c r="A127" s="77"/>
      <c r="B127" s="30" t="s">
        <v>58</v>
      </c>
      <c r="C127" s="35" t="s">
        <v>124</v>
      </c>
      <c r="D127" s="35" t="s">
        <v>69</v>
      </c>
      <c r="E127" s="88">
        <f>'8-9'!E30</f>
        <v>50000</v>
      </c>
      <c r="F127" s="88"/>
      <c r="G127" s="88">
        <f>E127</f>
        <v>50000</v>
      </c>
    </row>
    <row r="128" spans="1:7" s="87" customFormat="1" ht="15.75" customHeight="1">
      <c r="A128" s="77" t="s">
        <v>120</v>
      </c>
      <c r="B128" s="38" t="s">
        <v>12</v>
      </c>
      <c r="C128" s="44"/>
      <c r="D128" s="44"/>
      <c r="E128" s="24"/>
      <c r="F128" s="24"/>
      <c r="G128" s="24"/>
    </row>
    <row r="129" spans="1:7" s="87" customFormat="1" ht="30" customHeight="1">
      <c r="A129" s="77"/>
      <c r="B129" s="83" t="s">
        <v>165</v>
      </c>
      <c r="C129" s="35" t="s">
        <v>166</v>
      </c>
      <c r="D129" s="30" t="s">
        <v>160</v>
      </c>
      <c r="E129" s="23">
        <v>20</v>
      </c>
      <c r="F129" s="23"/>
      <c r="G129" s="23">
        <f>E129</f>
        <v>20</v>
      </c>
    </row>
    <row r="130" spans="1:7" s="87" customFormat="1" ht="15.75" customHeight="1">
      <c r="A130" s="77" t="s">
        <v>121</v>
      </c>
      <c r="B130" s="38" t="s">
        <v>13</v>
      </c>
      <c r="C130" s="44"/>
      <c r="D130" s="44"/>
      <c r="E130" s="45"/>
      <c r="F130" s="24"/>
      <c r="G130" s="24"/>
    </row>
    <row r="131" spans="1:7" s="87" customFormat="1" ht="47.25" customHeight="1">
      <c r="A131" s="77"/>
      <c r="B131" s="83" t="s">
        <v>167</v>
      </c>
      <c r="C131" s="35" t="s">
        <v>53</v>
      </c>
      <c r="D131" s="30" t="s">
        <v>54</v>
      </c>
      <c r="E131" s="89">
        <f>SUM(E127/E129)</f>
        <v>2500</v>
      </c>
      <c r="F131" s="24"/>
      <c r="G131" s="24">
        <f>E131</f>
        <v>2500</v>
      </c>
    </row>
    <row r="132" spans="1:7" s="87" customFormat="1" ht="15" customHeight="1">
      <c r="A132" s="77" t="s">
        <v>95</v>
      </c>
      <c r="B132" s="38" t="s">
        <v>28</v>
      </c>
      <c r="C132" s="44"/>
      <c r="D132" s="44"/>
      <c r="E132" s="45"/>
      <c r="F132" s="24"/>
      <c r="G132" s="24"/>
    </row>
    <row r="133" spans="1:7" s="84" customFormat="1" ht="21" customHeight="1">
      <c r="A133" s="77"/>
      <c r="B133" s="83" t="s">
        <v>168</v>
      </c>
      <c r="C133" s="35" t="s">
        <v>64</v>
      </c>
      <c r="D133" s="35"/>
      <c r="E133" s="12" t="s">
        <v>65</v>
      </c>
      <c r="F133" s="12"/>
      <c r="G133" s="12">
        <v>100</v>
      </c>
    </row>
    <row r="134" spans="1:7" s="87" customFormat="1" ht="32.25" customHeight="1">
      <c r="A134" s="79"/>
      <c r="B134" s="25" t="s">
        <v>169</v>
      </c>
      <c r="C134" s="43"/>
      <c r="D134" s="43"/>
      <c r="E134" s="26"/>
      <c r="F134" s="26"/>
      <c r="G134" s="26"/>
    </row>
    <row r="135" spans="1:7" s="87" customFormat="1" ht="18" customHeight="1">
      <c r="A135" s="77" t="s">
        <v>101</v>
      </c>
      <c r="B135" s="25" t="s">
        <v>11</v>
      </c>
      <c r="C135" s="43"/>
      <c r="D135" s="43"/>
      <c r="E135" s="26"/>
      <c r="F135" s="26"/>
      <c r="G135" s="26"/>
    </row>
    <row r="136" spans="1:7" s="87" customFormat="1" ht="15.75" customHeight="1">
      <c r="A136" s="77"/>
      <c r="B136" s="30" t="s">
        <v>58</v>
      </c>
      <c r="C136" s="35" t="s">
        <v>124</v>
      </c>
      <c r="D136" s="35" t="s">
        <v>69</v>
      </c>
      <c r="E136" s="88">
        <f>'8-9'!E31</f>
        <v>50000</v>
      </c>
      <c r="F136" s="88"/>
      <c r="G136" s="88">
        <f>E136</f>
        <v>50000</v>
      </c>
    </row>
    <row r="137" spans="1:7" s="87" customFormat="1" ht="15.75" customHeight="1">
      <c r="A137" s="77" t="s">
        <v>120</v>
      </c>
      <c r="B137" s="38" t="s">
        <v>12</v>
      </c>
      <c r="C137" s="44"/>
      <c r="D137" s="44"/>
      <c r="E137" s="24"/>
      <c r="F137" s="24"/>
      <c r="G137" s="24"/>
    </row>
    <row r="138" spans="1:7" s="87" customFormat="1" ht="30" customHeight="1">
      <c r="A138" s="77"/>
      <c r="B138" s="83" t="s">
        <v>170</v>
      </c>
      <c r="C138" s="35" t="s">
        <v>126</v>
      </c>
      <c r="D138" s="30" t="s">
        <v>171</v>
      </c>
      <c r="E138" s="23">
        <v>10</v>
      </c>
      <c r="F138" s="23"/>
      <c r="G138" s="23">
        <f>E138</f>
        <v>10</v>
      </c>
    </row>
    <row r="139" spans="1:7" s="87" customFormat="1" ht="15.75" customHeight="1">
      <c r="A139" s="77" t="s">
        <v>121</v>
      </c>
      <c r="B139" s="38" t="s">
        <v>13</v>
      </c>
      <c r="C139" s="44"/>
      <c r="D139" s="44"/>
      <c r="E139" s="45"/>
      <c r="F139" s="24"/>
      <c r="G139" s="24"/>
    </row>
    <row r="140" spans="1:7" s="87" customFormat="1" ht="47.25" customHeight="1">
      <c r="A140" s="77"/>
      <c r="B140" s="83" t="s">
        <v>172</v>
      </c>
      <c r="C140" s="35" t="s">
        <v>53</v>
      </c>
      <c r="D140" s="30" t="s">
        <v>54</v>
      </c>
      <c r="E140" s="89">
        <f>SUM(E136/E138)</f>
        <v>5000</v>
      </c>
      <c r="F140" s="24"/>
      <c r="G140" s="24">
        <f>E140</f>
        <v>5000</v>
      </c>
    </row>
    <row r="141" spans="1:7" s="87" customFormat="1" ht="15" customHeight="1">
      <c r="A141" s="77" t="s">
        <v>95</v>
      </c>
      <c r="B141" s="38" t="s">
        <v>28</v>
      </c>
      <c r="C141" s="44"/>
      <c r="D141" s="44"/>
      <c r="E141" s="45"/>
      <c r="F141" s="24"/>
      <c r="G141" s="24"/>
    </row>
    <row r="142" spans="1:7" s="84" customFormat="1" ht="33.75" customHeight="1">
      <c r="A142" s="77"/>
      <c r="B142" s="30" t="s">
        <v>173</v>
      </c>
      <c r="C142" s="35" t="s">
        <v>64</v>
      </c>
      <c r="D142" s="35"/>
      <c r="E142" s="12" t="s">
        <v>65</v>
      </c>
      <c r="F142" s="12"/>
      <c r="G142" s="12">
        <v>100</v>
      </c>
    </row>
    <row r="143" spans="1:7" s="87" customFormat="1" ht="45.75" customHeight="1">
      <c r="A143" s="79"/>
      <c r="B143" s="25" t="s">
        <v>174</v>
      </c>
      <c r="C143" s="43"/>
      <c r="D143" s="43"/>
      <c r="E143" s="26"/>
      <c r="F143" s="26"/>
      <c r="G143" s="26"/>
    </row>
    <row r="144" spans="1:7" s="87" customFormat="1" ht="18" customHeight="1">
      <c r="A144" s="77" t="s">
        <v>101</v>
      </c>
      <c r="B144" s="25" t="s">
        <v>11</v>
      </c>
      <c r="C144" s="43"/>
      <c r="D144" s="43"/>
      <c r="E144" s="26"/>
      <c r="F144" s="26"/>
      <c r="G144" s="26"/>
    </row>
    <row r="145" spans="1:7" s="87" customFormat="1" ht="15.75" customHeight="1">
      <c r="A145" s="77"/>
      <c r="B145" s="30" t="s">
        <v>58</v>
      </c>
      <c r="C145" s="35" t="s">
        <v>124</v>
      </c>
      <c r="D145" s="35" t="s">
        <v>69</v>
      </c>
      <c r="E145" s="88">
        <f>'8-9'!E32</f>
        <v>49548</v>
      </c>
      <c r="F145" s="88"/>
      <c r="G145" s="88">
        <f>E145</f>
        <v>49548</v>
      </c>
    </row>
    <row r="146" spans="1:7" s="87" customFormat="1" ht="15.75" customHeight="1">
      <c r="A146" s="77" t="s">
        <v>120</v>
      </c>
      <c r="B146" s="38" t="s">
        <v>12</v>
      </c>
      <c r="C146" s="44"/>
      <c r="D146" s="44"/>
      <c r="E146" s="24"/>
      <c r="F146" s="24"/>
      <c r="G146" s="24"/>
    </row>
    <row r="147" spans="1:7" s="87" customFormat="1" ht="30" customHeight="1">
      <c r="A147" s="77"/>
      <c r="B147" s="83" t="s">
        <v>175</v>
      </c>
      <c r="C147" s="35" t="s">
        <v>126</v>
      </c>
      <c r="D147" s="30" t="s">
        <v>171</v>
      </c>
      <c r="E147" s="23">
        <v>4</v>
      </c>
      <c r="F147" s="23"/>
      <c r="G147" s="23">
        <f>E147</f>
        <v>4</v>
      </c>
    </row>
    <row r="148" spans="1:7" s="87" customFormat="1" ht="15.75" customHeight="1">
      <c r="A148" s="77" t="s">
        <v>121</v>
      </c>
      <c r="B148" s="38" t="s">
        <v>13</v>
      </c>
      <c r="C148" s="44"/>
      <c r="D148" s="44"/>
      <c r="E148" s="45"/>
      <c r="F148" s="24"/>
      <c r="G148" s="24"/>
    </row>
    <row r="149" spans="1:7" s="87" customFormat="1" ht="47.25" customHeight="1">
      <c r="A149" s="77"/>
      <c r="B149" s="83" t="s">
        <v>176</v>
      </c>
      <c r="C149" s="35" t="s">
        <v>53</v>
      </c>
      <c r="D149" s="30" t="s">
        <v>54</v>
      </c>
      <c r="E149" s="89">
        <f>SUM(E145/E147)</f>
        <v>12387</v>
      </c>
      <c r="F149" s="24"/>
      <c r="G149" s="24">
        <f>E149</f>
        <v>12387</v>
      </c>
    </row>
    <row r="150" spans="1:7" s="87" customFormat="1" ht="15" customHeight="1">
      <c r="A150" s="77" t="s">
        <v>95</v>
      </c>
      <c r="B150" s="38" t="s">
        <v>28</v>
      </c>
      <c r="C150" s="44"/>
      <c r="D150" s="44"/>
      <c r="E150" s="45"/>
      <c r="F150" s="24"/>
      <c r="G150" s="24"/>
    </row>
    <row r="151" spans="1:7" s="84" customFormat="1" ht="18" customHeight="1">
      <c r="A151" s="77"/>
      <c r="B151" s="30" t="s">
        <v>177</v>
      </c>
      <c r="C151" s="35" t="s">
        <v>64</v>
      </c>
      <c r="D151" s="35"/>
      <c r="E151" s="12" t="s">
        <v>65</v>
      </c>
      <c r="F151" s="12"/>
      <c r="G151" s="12">
        <v>100</v>
      </c>
    </row>
    <row r="152" spans="1:7" s="84" customFormat="1" ht="18" customHeight="1">
      <c r="A152" s="91"/>
      <c r="B152" s="92"/>
      <c r="C152" s="93"/>
      <c r="D152" s="93"/>
      <c r="E152" s="94"/>
      <c r="F152" s="94"/>
      <c r="G152" s="94"/>
    </row>
    <row r="153" spans="1:7" ht="15.75">
      <c r="B153" s="76" t="s">
        <v>14</v>
      </c>
      <c r="C153" s="46" t="s">
        <v>17</v>
      </c>
      <c r="D153" s="46" t="s">
        <v>21</v>
      </c>
      <c r="E153" s="47"/>
    </row>
    <row r="154" spans="1:7" ht="15.75" customHeight="1">
      <c r="B154" s="76" t="s">
        <v>15</v>
      </c>
      <c r="C154" s="46" t="s">
        <v>18</v>
      </c>
      <c r="D154" s="46" t="s">
        <v>19</v>
      </c>
      <c r="E154" s="47"/>
    </row>
    <row r="155" spans="1:7" ht="30" customHeight="1">
      <c r="B155" s="76" t="s">
        <v>16</v>
      </c>
      <c r="C155" s="48"/>
      <c r="D155" s="48"/>
      <c r="E155" s="47"/>
    </row>
    <row r="156" spans="1:7" ht="15.75">
      <c r="B156" s="76" t="s">
        <v>20</v>
      </c>
      <c r="C156" s="49"/>
      <c r="D156" s="49"/>
      <c r="E156" s="47"/>
    </row>
    <row r="157" spans="1:7" ht="15.75" customHeight="1">
      <c r="B157" s="162" t="s">
        <v>35</v>
      </c>
      <c r="C157" s="49" t="s">
        <v>17</v>
      </c>
      <c r="D157" s="49" t="s">
        <v>180</v>
      </c>
      <c r="E157" s="47"/>
    </row>
    <row r="158" spans="1:7" ht="15.75" customHeight="1">
      <c r="B158" s="162"/>
      <c r="C158" s="49" t="s">
        <v>18</v>
      </c>
      <c r="D158" s="49" t="s">
        <v>19</v>
      </c>
      <c r="E158" s="47"/>
    </row>
    <row r="159" spans="1:7" ht="15.75">
      <c r="E159" s="47"/>
    </row>
    <row r="160" spans="1:7">
      <c r="E160" s="48"/>
    </row>
    <row r="161" spans="5:5">
      <c r="E161" s="48"/>
    </row>
    <row r="164" spans="5:5">
      <c r="E164" s="48"/>
    </row>
    <row r="165" spans="5:5">
      <c r="E165" s="48"/>
    </row>
  </sheetData>
  <mergeCells count="9">
    <mergeCell ref="B157:B158"/>
    <mergeCell ref="A4:A6"/>
    <mergeCell ref="A2:N2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scale="87" orientation="landscape" r:id="rId1"/>
  <rowBreaks count="1" manualBreakCount="1">
    <brk id="13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1-7</vt:lpstr>
      <vt:lpstr>8-9</vt:lpstr>
      <vt:lpstr>10</vt:lpstr>
      <vt:lpstr>11</vt:lpstr>
      <vt:lpstr>'10'!Область_печати</vt:lpstr>
      <vt:lpstr>'11'!Область_печати</vt:lpstr>
      <vt:lpstr>'1-7'!Область_печати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Пользователь Windows</cp:lastModifiedBy>
  <cp:lastPrinted>2020-03-17T08:49:14Z</cp:lastPrinted>
  <dcterms:created xsi:type="dcterms:W3CDTF">2019-01-21T07:38:57Z</dcterms:created>
  <dcterms:modified xsi:type="dcterms:W3CDTF">2020-03-17T08:49:20Z</dcterms:modified>
</cp:coreProperties>
</file>